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mapuc\Documents\Unif\Master 2 TRAD\TFE\Importer Matheo\"/>
    </mc:Choice>
  </mc:AlternateContent>
  <xr:revisionPtr revIDLastSave="0" documentId="13_ncr:1_{B24B162B-9B7E-4F94-9742-F6A6D1953B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rança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02" i="1" l="1"/>
  <c r="C105" i="1"/>
  <c r="C104" i="1"/>
  <c r="P102" i="1"/>
  <c r="Q102" i="1"/>
  <c r="R102" i="1"/>
  <c r="S102" i="1"/>
  <c r="O102" i="1"/>
  <c r="L102" i="1"/>
  <c r="M102" i="1"/>
  <c r="K102" i="1"/>
  <c r="I102" i="1"/>
  <c r="H102" i="1"/>
  <c r="Y102" i="1"/>
  <c r="X102" i="1"/>
  <c r="W102" i="1"/>
  <c r="V102" i="1"/>
  <c r="U102" i="1"/>
  <c r="B102" i="1"/>
</calcChain>
</file>

<file path=xl/sharedStrings.xml><?xml version="1.0" encoding="utf-8"?>
<sst xmlns="http://schemas.openxmlformats.org/spreadsheetml/2006/main" count="1143" uniqueCount="480">
  <si>
    <t>occurrence</t>
  </si>
  <si>
    <t>sujet art. lié au féminisme ou écr. Incl</t>
  </si>
  <si>
    <t>Journal</t>
  </si>
  <si>
    <t>Date</t>
  </si>
  <si>
    <t>Auteur</t>
  </si>
  <si>
    <t>Total</t>
  </si>
  <si>
    <t>corpus part. 1</t>
  </si>
  <si>
    <t>Doc source</t>
  </si>
  <si>
    <t>La Libre</t>
  </si>
  <si>
    <t>.e.s</t>
  </si>
  <si>
    <t>non</t>
  </si>
  <si>
    <t>Pages</t>
  </si>
  <si>
    <t>9;10</t>
  </si>
  <si>
    <t>Le Soir</t>
  </si>
  <si>
    <t>A. SE</t>
  </si>
  <si>
    <t>masculin générique utilisé (groupe dont le genre n'est pas identifié; probablement mixte)</t>
  </si>
  <si>
    <t>content, présent, assistant, débordé</t>
  </si>
  <si>
    <t>William Bourton</t>
  </si>
  <si>
    <t>13;14</t>
  </si>
  <si>
    <t>Nom (classe des mots marqués)</t>
  </si>
  <si>
    <t>adjectif (classe des mots marqués)</t>
  </si>
  <si>
    <t>Verbe (classe des mots marqués)</t>
  </si>
  <si>
    <t>Pronom (classe des mots marqués)</t>
  </si>
  <si>
    <t>Déteminant (classe des mots marqués)</t>
  </si>
  <si>
    <t>oui</t>
  </si>
  <si>
    <t>docteur, infirmier, pharmacien, livreur,  caissier</t>
  </si>
  <si>
    <t>pharmacien.nes</t>
  </si>
  <si>
    <t>15;16</t>
  </si>
  <si>
    <t>Belga</t>
  </si>
  <si>
    <t>(e)s</t>
  </si>
  <si>
    <t>signe typo.</t>
  </si>
  <si>
    <t>écriture inclusive vient d'une citation reprise dans l'article</t>
  </si>
  <si>
    <t>indépendant, venu, forcé</t>
  </si>
  <si>
    <t>Le podcast de la semaine</t>
  </si>
  <si>
    <t>soignant</t>
  </si>
  <si>
    <t>/</t>
  </si>
  <si>
    <t>atteint, accompagné, seul</t>
  </si>
  <si>
    <t>19;20</t>
  </si>
  <si>
    <t>Valentine Van Vyre</t>
  </si>
  <si>
    <t>aîné, confiné, isolé</t>
  </si>
  <si>
    <t>21;22</t>
  </si>
  <si>
    <t>An. H. J.-C.M.</t>
  </si>
  <si>
    <t>détenu, contaminé, placé</t>
  </si>
  <si>
    <t>même terme écrit 6 fois au masculin générique et une fois avec forme doublet abrégé</t>
  </si>
  <si>
    <t>28;29</t>
  </si>
  <si>
    <t>Bruno Boutsen</t>
  </si>
  <si>
    <t>auteur, venu</t>
  </si>
  <si>
    <t>Laurence Dardenne</t>
  </si>
  <si>
    <t>client</t>
  </si>
  <si>
    <t>utilisé aussi au masculin générique</t>
  </si>
  <si>
    <t>30;31</t>
  </si>
  <si>
    <t>32;33</t>
  </si>
  <si>
    <t>David Coppi</t>
  </si>
  <si>
    <t>affilié</t>
  </si>
  <si>
    <t>citation dans article</t>
  </si>
  <si>
    <t>34;35</t>
  </si>
  <si>
    <t>Mathieu Colinet</t>
  </si>
  <si>
    <t>immigré, infirmier, soignant, employé</t>
  </si>
  <si>
    <t>36;37</t>
  </si>
  <si>
    <t>accuiellant, conventionné, entrepreneur</t>
  </si>
  <si>
    <t>38;39</t>
  </si>
  <si>
    <t>député, remplacé, élu</t>
  </si>
  <si>
    <t>40;41</t>
  </si>
  <si>
    <t>Julie Delcourt</t>
  </si>
  <si>
    <t>aide-soignant, premier, qualifié</t>
  </si>
  <si>
    <t>42;43</t>
  </si>
  <si>
    <t>diplômé, étudiant, candidat, certain, accueillant</t>
  </si>
  <si>
    <t>44;45</t>
  </si>
  <si>
    <t>Contribution externe</t>
  </si>
  <si>
    <t>imam, musulman</t>
  </si>
  <si>
    <t>candidat, débutant, expérimenté</t>
  </si>
  <si>
    <t>terme collectif et englobant</t>
  </si>
  <si>
    <t>Pronom (neutre)</t>
  </si>
  <si>
    <t>Épicène pluriel</t>
  </si>
  <si>
    <t>Féminisation métier</t>
  </si>
  <si>
    <t>Doublet complet</t>
  </si>
  <si>
    <t>Masc. Géné. Pluriel</t>
  </si>
  <si>
    <t>Masc. Géné. Singulier</t>
  </si>
  <si>
    <t>inno. Ortho</t>
  </si>
  <si>
    <t>ind. Après mot</t>
  </si>
  <si>
    <t>7;8</t>
  </si>
  <si>
    <t>innov. = iel</t>
  </si>
  <si>
    <t>autres formes aussi : tou.te.s les professionnel.le.s salarié.e</t>
  </si>
  <si>
    <t>aussi doublets abrégés singulier : infirmier.e, aide-soignant.e, un.e</t>
  </si>
  <si>
    <t>49;50</t>
  </si>
  <si>
    <t>L. D.</t>
  </si>
  <si>
    <t>patient, aidant</t>
  </si>
  <si>
    <t>51;52</t>
  </si>
  <si>
    <t>Xavier Counasse</t>
  </si>
  <si>
    <t>Flamand, Bruxellois, vacciné, protégé</t>
  </si>
  <si>
    <t>Benoît July</t>
  </si>
  <si>
    <t>masculin générique au pluriel utilisé pour un terme utilisé deux autres fois avec doublet abrégé. Étudiant en masc générique, infirmier en doublet (cf. interprétation)</t>
  </si>
  <si>
    <t>V. Li.</t>
  </si>
  <si>
    <t>infirmier</t>
  </si>
  <si>
    <t>en collocation notamment avec "Fédération Nationale des Infirmier.e.s" + aussi au singulier (la profession d'infirmier.e)</t>
  </si>
  <si>
    <t>54;55</t>
  </si>
  <si>
    <t>Sarah poucet</t>
  </si>
  <si>
    <t>aussi autres formes: tou.te.s, respecté.e, soutenu.e, collaborateur.trice</t>
  </si>
  <si>
    <t>client, amené, conscient, chargé, différent, représentant, expert</t>
  </si>
  <si>
    <t>L. Po.</t>
  </si>
  <si>
    <t>Citation</t>
  </si>
  <si>
    <t>étudiant, certain</t>
  </si>
  <si>
    <t>aussi étudiant(e)</t>
  </si>
  <si>
    <t>Marie Baudet</t>
  </si>
  <si>
    <t>adolescent, dégenré</t>
  </si>
  <si>
    <t xml:space="preserve">iel utilisé deux fois dans une citation </t>
  </si>
  <si>
    <t>MdK</t>
  </si>
  <si>
    <t>agent</t>
  </si>
  <si>
    <t>62;63</t>
  </si>
  <si>
    <t>Véronique Lamquin</t>
  </si>
  <si>
    <t>élu, exclu</t>
  </si>
  <si>
    <t>aussi utilisé pour Auderghemois(e), Auderghermois(es) + masculin sing = "10 euros par habitant" (masculin plu = citoyen, jeune, habitant)</t>
  </si>
  <si>
    <t>64-66</t>
  </si>
  <si>
    <t>Clément Boileau</t>
  </si>
  <si>
    <t>rebeu, noir</t>
  </si>
  <si>
    <t>J.-M. C.</t>
  </si>
  <si>
    <t>caissier, infirmier</t>
  </si>
  <si>
    <t>métiers "féminins" doublés mais pas "masculins" (comme chauffeurs, patrons)</t>
  </si>
  <si>
    <t>68;69</t>
  </si>
  <si>
    <t>R. P. T.</t>
  </si>
  <si>
    <t>écriture inclusive utilisée dans autre partie du texte mais avec autre forme : plasticien(ne)s bruxellois(se) (pas citation)</t>
  </si>
  <si>
    <t>bruxellois, émergent</t>
  </si>
  <si>
    <t>G. Dx</t>
  </si>
  <si>
    <t>étudiant, infirmier</t>
  </si>
  <si>
    <t>infirmière utilisé au "féminin générique", rédisent masc générique</t>
  </si>
  <si>
    <t>Béatrice Delvaux</t>
  </si>
  <si>
    <t>Mots masc. Générique</t>
  </si>
  <si>
    <t>71;72</t>
  </si>
  <si>
    <t>couturier</t>
  </si>
  <si>
    <t>décideurs, habitant, citoyens, professeurs</t>
  </si>
  <si>
    <t>chauffeurs, patrons, employés</t>
  </si>
  <si>
    <t>73;74</t>
  </si>
  <si>
    <t>Véronique Lamquin; Eric Deffet</t>
  </si>
  <si>
    <t>exemple donné "l'aide soignante en maison de repos, l'assistante sociale du CPAS, l'animateur dans une maison […], l'ouvrier []…, l'infirmière" &gt; exemple stéréotypé</t>
  </si>
  <si>
    <t>âgé, isolé</t>
  </si>
  <si>
    <t>rédisents, aide-soignants, travailleurs, indépendants, commerçants</t>
  </si>
  <si>
    <t>75;78</t>
  </si>
  <si>
    <t>substantif générique avec participe passé accordé au féminin et masculin (doublet) "des dizaines de mandataires et militants .. Interrogé(e)s"</t>
  </si>
  <si>
    <t>interrogé, candidat</t>
  </si>
  <si>
    <t>militants, partisans, électeurs, certains, amis, wallons, candidats</t>
  </si>
  <si>
    <t>E. F.</t>
  </si>
  <si>
    <t>étudiant, diplômé</t>
  </si>
  <si>
    <t>Francis Van de Woestyne</t>
  </si>
  <si>
    <t>élu, président</t>
  </si>
  <si>
    <t>Dimitra Bourras</t>
  </si>
  <si>
    <t>-e-s</t>
  </si>
  <si>
    <t>enseignant, retraité</t>
  </si>
  <si>
    <t>professeurs, passionnées, heureux, enseignants sollicités</t>
  </si>
  <si>
    <t>doublets : étudiants-étudiantes, travailleurs-travailleuses, demandeurs-demandeuses d'emploi, citoyens-citoyennes</t>
  </si>
  <si>
    <t>B. D.</t>
  </si>
  <si>
    <t xml:space="preserve">citation pour 2, 1 en dehors de citation </t>
  </si>
  <si>
    <t>partiellement</t>
  </si>
  <si>
    <t>Géant, enseignant, échevin</t>
  </si>
  <si>
    <t>Auvio</t>
  </si>
  <si>
    <t>Tous, ils, patients, infirmières, médecins assistants</t>
  </si>
  <si>
    <t>Tous et ils = clair dans le contexte que masculin générique (car liste des référents donnée avant)</t>
  </si>
  <si>
    <t>Guy Duplat</t>
  </si>
  <si>
    <t>gisant, inconnu</t>
  </si>
  <si>
    <t>visiteur</t>
  </si>
  <si>
    <t>88;89</t>
  </si>
  <si>
    <t>formé, client</t>
  </si>
  <si>
    <t>médecin utilisé comme mazsculin générique et esthéticienne utilisée comme féminin générique</t>
  </si>
  <si>
    <t>91;92</t>
  </si>
  <si>
    <t>+ 3 occurrences de Bruxellois(es)</t>
  </si>
  <si>
    <t>voisin, représentant</t>
  </si>
  <si>
    <t>bruxellois, flamands, premiers ministres, ils, chefs</t>
  </si>
  <si>
    <t>corpus part 2</t>
  </si>
  <si>
    <t>Le soir</t>
  </si>
  <si>
    <t>E. B.</t>
  </si>
  <si>
    <t>autre forme dans citation : cet.te étudiant.e</t>
  </si>
  <si>
    <t>étudiant</t>
  </si>
  <si>
    <t>étudiants, étudiant, professeurs, enseignants</t>
  </si>
  <si>
    <t>corpus part 3</t>
  </si>
  <si>
    <t>11;12</t>
  </si>
  <si>
    <t>Christian Laporte</t>
  </si>
  <si>
    <t>baptisé, crossé</t>
  </si>
  <si>
    <t>croyants, non-pratiquants</t>
  </si>
  <si>
    <t>autre forme : baptisé(es) / doublet = laïcs/laïques</t>
  </si>
  <si>
    <t>frères, historiens, politologues, psychiatres, électeurs</t>
  </si>
  <si>
    <t>esthéticiennes, esthéticienne, médecin praticien, médecin</t>
  </si>
  <si>
    <t>client, décoiffé</t>
  </si>
  <si>
    <t>coiffeur, coiffeurs, clients, amis</t>
  </si>
  <si>
    <t>Julie Huon</t>
  </si>
  <si>
    <t>inconnu</t>
  </si>
  <si>
    <t>organisateurs, il, voisin</t>
  </si>
  <si>
    <t>V. S.</t>
  </si>
  <si>
    <t>indépendant, débutant</t>
  </si>
  <si>
    <t>indépendants, ils, sondés</t>
  </si>
  <si>
    <t>M. B.</t>
  </si>
  <si>
    <t>infirmier, aide-soignant</t>
  </si>
  <si>
    <t>dentistes domiciliés</t>
  </si>
  <si>
    <t>sages-femmes comme féminin inclusif</t>
  </si>
  <si>
    <t>participant</t>
  </si>
  <si>
    <t>organisateurs, invités</t>
  </si>
  <si>
    <t>client, ami</t>
  </si>
  <si>
    <t>ils</t>
  </si>
  <si>
    <t>exemples "au barbier perruquier dont…, a l'auteur … a chacun et chacune .."</t>
  </si>
  <si>
    <t>25;26</t>
  </si>
  <si>
    <t>D. R.</t>
  </si>
  <si>
    <t>appelé, engagé</t>
  </si>
  <si>
    <t>certains, spectateurs</t>
  </si>
  <si>
    <t>27;28</t>
  </si>
  <si>
    <t>ingénieur, courtisé, formé</t>
  </si>
  <si>
    <t>recruteurs, ingénieurs, doyens, diplômés, eux, ils, étudiants</t>
  </si>
  <si>
    <t>29;30</t>
  </si>
  <si>
    <t>Pauline Martial</t>
  </si>
  <si>
    <t>aide-soignant, infirmier</t>
  </si>
  <si>
    <t>soignants, étudiants, patients, acteurs, certains, ils, patient, aide-soignants</t>
  </si>
  <si>
    <t>infirmière et sages-femmes comme féminin inclusif</t>
  </si>
  <si>
    <t>33;34</t>
  </si>
  <si>
    <t>Sarah Poucet</t>
  </si>
  <si>
    <t>étudiant, chercheur, travailleur, actif, candidat, lecteur, acteur, employeur, latent, participant</t>
  </si>
  <si>
    <t>dont lecteur.trice.s, employeur.se.s, travailleur.se.s, chercheur.se.s</t>
  </si>
  <si>
    <t>35;36</t>
  </si>
  <si>
    <t>patient, patients, tuteur, employeur, partenaire, assistants sociaux, il, nouvel engagé, candidats, ils</t>
  </si>
  <si>
    <t>43;44</t>
  </si>
  <si>
    <t>chacun, Bruxellois, vacciné, échevin, Flamand, Wallon, venu</t>
  </si>
  <si>
    <t>influenceurs</t>
  </si>
  <si>
    <t>45;46</t>
  </si>
  <si>
    <t>candidat, attendu, rappelé, recruteur, citoyen, diplômé, expert</t>
  </si>
  <si>
    <t>S. E. M.</t>
  </si>
  <si>
    <t>sélectionné, plasticien, émergent</t>
  </si>
  <si>
    <t>nombreux</t>
  </si>
  <si>
    <t>épicène avec doublets abrégés (artistels sélectionné(e)s)</t>
  </si>
  <si>
    <t>pas sujet mais "équipes mixtes et diversifiées" mentionné</t>
  </si>
  <si>
    <t>KT</t>
  </si>
  <si>
    <t>futur, auteur</t>
  </si>
  <si>
    <t>auteurs</t>
  </si>
  <si>
    <t>Beaucoup de discour rapporte (sans écr. Inclusive)</t>
  </si>
  <si>
    <t>précarisé</t>
  </si>
  <si>
    <t>chercheurs d'emploi, citoyens, ami, voisin, chômeurs</t>
  </si>
  <si>
    <t>58;59</t>
  </si>
  <si>
    <t>habitant, sien, ainé, citoyen, tous, Bruxellois</t>
  </si>
  <si>
    <t>piétons, habitants, navetteurs, participants, intéressés</t>
  </si>
  <si>
    <t>61;62</t>
  </si>
  <si>
    <t>Michel Francard</t>
  </si>
  <si>
    <t>·e·s</t>
  </si>
  <si>
    <t>enseignant, étudiant</t>
  </si>
  <si>
    <t>sujet = la langue (et l'utilisation des mots distanciel et présentiel</t>
  </si>
  <si>
    <t>candidats, collaborateurs</t>
  </si>
  <si>
    <t>64;65</t>
  </si>
  <si>
    <t>Daniel Couvreur</t>
  </si>
  <si>
    <t>méconnu, incompris</t>
  </si>
  <si>
    <t>.e.s + (e)s</t>
  </si>
  <si>
    <t>élu, citoyen, habitant</t>
  </si>
  <si>
    <t>représentants</t>
  </si>
  <si>
    <t>technicien, professionnel, étudiant, culturel, représentant</t>
  </si>
  <si>
    <t>mention de "actions féministes"</t>
  </si>
  <si>
    <t>infirmier, invité, muni</t>
  </si>
  <si>
    <t>infirmier.ère.s</t>
  </si>
  <si>
    <t>confiné, aveuglé</t>
  </si>
  <si>
    <t>étudiants, participants</t>
  </si>
  <si>
    <t>député, bruxellois</t>
  </si>
  <si>
    <t>pas de noms de personnes en dehors des deux cités</t>
  </si>
  <si>
    <t>La rédaction</t>
  </si>
  <si>
    <t>premier, travailleur, licencié</t>
  </si>
  <si>
    <t>enseignants</t>
  </si>
  <si>
    <t>corpus part 4</t>
  </si>
  <si>
    <t>14;15</t>
  </si>
  <si>
    <t>Alain Lorfèvre</t>
  </si>
  <si>
    <t>Robin Carrel</t>
  </si>
  <si>
    <t>23;24</t>
  </si>
  <si>
    <t>Jean-Claude Vantroyen</t>
  </si>
  <si>
    <t>An. H.</t>
  </si>
  <si>
    <t>31;32</t>
  </si>
  <si>
    <t>JVE D. A.</t>
  </si>
  <si>
    <t>Alain Lallemand</t>
  </si>
  <si>
    <t>M. V.</t>
  </si>
  <si>
    <t>réalisateur, producteur, indépendant, travailleur, technicien, attaché</t>
  </si>
  <si>
    <t>professionnels, acteurs</t>
  </si>
  <si>
    <t>donttravailleur.euse.s, réalisateur.trice.s, producteur.trice.s</t>
  </si>
  <si>
    <t>indirectement</t>
  </si>
  <si>
    <t>réparti, requérant</t>
  </si>
  <si>
    <t>défenseurs</t>
  </si>
  <si>
    <t>écrivain, présent</t>
  </si>
  <si>
    <t>musiciens, performeurs</t>
  </si>
  <si>
    <t>diplômé, issu</t>
  </si>
  <si>
    <t>patient, patients</t>
  </si>
  <si>
    <t>epicène + doublet (jeunes diplômé(e)s)</t>
  </si>
  <si>
    <t>prostitué, protégé</t>
  </si>
  <si>
    <t>travailleurs</t>
  </si>
  <si>
    <t>assistant social</t>
  </si>
  <si>
    <t>artisans, visiteurs, Namurois, salariés, patients identifiés, prestataires indépendants</t>
  </si>
  <si>
    <t>aide–soignant</t>
  </si>
  <si>
    <t>soignants, patients, acteurs, infirmière</t>
  </si>
  <si>
    <t>infirmière utilisé au "féminin générique"</t>
  </si>
  <si>
    <t>cher, lecteur, auteur, excédé, mes.dame.sieur.s</t>
  </si>
  <si>
    <t>Exemples donnés de l'écriture (par réellement en contexte)</t>
  </si>
  <si>
    <t>aide-soignant, logisticien, technicien</t>
  </si>
  <si>
    <t>cuisiniers, commis, professionnels</t>
  </si>
  <si>
    <t>président</t>
  </si>
  <si>
    <t>Stéphane Tassin</t>
  </si>
  <si>
    <t>informateurs, chargés de mission, bruxellois (adj)</t>
  </si>
  <si>
    <t>46;47</t>
  </si>
  <si>
    <t>Annick Hovine</t>
  </si>
  <si>
    <t>J.-C. V.</t>
  </si>
  <si>
    <t>55;56</t>
  </si>
  <si>
    <t>P.-F. L.</t>
  </si>
  <si>
    <t>59;60</t>
  </si>
  <si>
    <t>Ma. D.</t>
  </si>
  <si>
    <t>65;66</t>
  </si>
  <si>
    <t>S. M.</t>
  </si>
  <si>
    <t>67;68</t>
  </si>
  <si>
    <t>Fabienne Bradfer</t>
  </si>
  <si>
    <t>Stéphane Bocart</t>
  </si>
  <si>
    <t>AFP</t>
  </si>
  <si>
    <t>85;86</t>
  </si>
  <si>
    <t>Mdk</t>
  </si>
  <si>
    <t>Bruxellois, certains</t>
  </si>
  <si>
    <t>ceux, ainés, indépendant, salarié, chômeur, télétravailleur, acteurs spectateurs</t>
  </si>
  <si>
    <t>Infirmier</t>
  </si>
  <si>
    <t>rédidents, patients porteurs</t>
  </si>
  <si>
    <t>médecin traitant au pluriel</t>
  </si>
  <si>
    <t>Militant</t>
  </si>
  <si>
    <t>sauveurs</t>
  </si>
  <si>
    <t>Aidant</t>
  </si>
  <si>
    <t>chefs, dirigeants</t>
  </si>
  <si>
    <t>Élu</t>
  </si>
  <si>
    <t>militants, candidats, ministres compétents, partenaires sociaux, experts, élus, Français</t>
  </si>
  <si>
    <t>Né</t>
  </si>
  <si>
    <t>Doublets = citation</t>
  </si>
  <si>
    <t>Bruxellois, concerné, Molenbeekois</t>
  </si>
  <si>
    <t>Juifs, musulmans, agents de prévention, riverains, commerçants, chacun</t>
  </si>
  <si>
    <t>enseignants, habitants, couturières</t>
  </si>
  <si>
    <t>couturières comme féminin "générique"</t>
  </si>
  <si>
    <t>décidé</t>
  </si>
  <si>
    <t>spectateurs, festivaliers, organisateurs</t>
  </si>
  <si>
    <t>excellent, comédien</t>
  </si>
  <si>
    <t>Bruxellois, concerné</t>
  </si>
  <si>
    <t>Impératif utilisé (Veillez à déplacer, Obstruez les entrées, Placez les produits…)</t>
  </si>
  <si>
    <t>adolescent</t>
  </si>
  <si>
    <t>obligé, intéressé</t>
  </si>
  <si>
    <t>travailleurs, riverains, usagers, employés</t>
  </si>
  <si>
    <t>6;7</t>
  </si>
  <si>
    <t>18;19</t>
  </si>
  <si>
    <t>Alain Jennotte</t>
  </si>
  <si>
    <t>39;40</t>
  </si>
  <si>
    <t>41;42</t>
  </si>
  <si>
    <t>Jean-Marie Wynants</t>
  </si>
  <si>
    <t>Kawrin Tshidimba</t>
  </si>
  <si>
    <t>Premier ministre</t>
  </si>
  <si>
    <t xml:space="preserve">Allez les gars, amis, inquiets, ceux, travailleurs, employeurs, restaurateurs, chefs, citoyens, certains </t>
  </si>
  <si>
    <t>retrouvé, enfermé</t>
  </si>
  <si>
    <t>ceux</t>
  </si>
  <si>
    <t>quelques-un</t>
  </si>
  <si>
    <t>tous</t>
  </si>
  <si>
    <t>infirmier, brancardier, aides soignant, patient</t>
  </si>
  <si>
    <t>organisateurs, participants</t>
  </si>
  <si>
    <t>collectif féministe mentionné (mais pas sujet de l'article) - sage-femmes utilisé comme féminin "générique"</t>
  </si>
  <si>
    <t>certain</t>
  </si>
  <si>
    <t>amis, politiciens</t>
  </si>
  <si>
    <t>associé</t>
  </si>
  <si>
    <t>spectateurs</t>
  </si>
  <si>
    <t>passionné</t>
  </si>
  <si>
    <t>concurrents</t>
  </si>
  <si>
    <t>certains, voyageurs, les derniers imprudents</t>
  </si>
  <si>
    <t>employés, travailleurs</t>
  </si>
  <si>
    <t>partisans, ceux, engagés, estivants, présidents, journalistes indépendants, professionnels, chercheurs</t>
  </si>
  <si>
    <t>soignants, d'entre-eux, patients, jeunes soignants</t>
  </si>
  <si>
    <t>résidents, autres, chacun</t>
  </si>
  <si>
    <t>détenus, surveillants</t>
  </si>
  <si>
    <t>certains, clients, coiffeurs, professionnels</t>
  </si>
  <si>
    <t>militants, ils</t>
  </si>
  <si>
    <t>chercheurs, certains</t>
  </si>
  <si>
    <t>suppléants, candidats, premier candidat non élu, l'électeur</t>
  </si>
  <si>
    <t>employé, employeur</t>
  </si>
  <si>
    <t>diplômés, ingénieurs, étudiants</t>
  </si>
  <si>
    <t>ils, collaborateurs, musulmans, dignitaire religieux, imans, prédicateurs</t>
  </si>
  <si>
    <t>accords au masculin (pas proximité) – référents que masculins (imams, prédicateurs?)</t>
  </si>
  <si>
    <t>blogeurs, mondoblogeurs, correspondants locaux, ils</t>
  </si>
  <si>
    <t>patients</t>
  </si>
  <si>
    <t>habitant, patients, citoyen, certains acteurs</t>
  </si>
  <si>
    <t>soignants</t>
  </si>
  <si>
    <t>cybercitoyens, étudiants</t>
  </si>
  <si>
    <t>agents, Bruxellois</t>
  </si>
  <si>
    <t>citoyens, habitant, habitants</t>
  </si>
  <si>
    <t>Français, migrants, musulmans, Noirs, Chinois</t>
  </si>
  <si>
    <t>visiteurs, lecteurs, collectionneurs, amateurs, créateurs, opérateurs</t>
  </si>
  <si>
    <t>résidents</t>
  </si>
  <si>
    <t>corpus part 5</t>
  </si>
  <si>
    <t>présidents, tous ceux, cumulards, détenteurs, habitués, champions, certains</t>
  </si>
  <si>
    <t>Titre de l'article</t>
  </si>
  <si>
    <t>« Je me suis demandé si j’étais
inconsciente ou courageuse de
venir rouler »</t>
  </si>
  <si>
    <t>appelPlus de 3.000 « académiques
» signent pour un autre monde</t>
  </si>
  <si>
    <t>Brèves</t>
  </si>
  <si>
    <t>Les soignant.e.s vident leur sac
pendant la crise du Covid-19</t>
  </si>
  <si>
    <t>notre sélection</t>
  </si>
  <si>
    <t>Quand la crise du Covid-19
accentue le sens du Service
Citoyen</t>
  </si>
  <si>
    <t>Visites suspendues et détenus
malades envoyés à Bruges</t>
  </si>
  <si>
    <t>Un mois de festivals au Théâtre de
Liège</t>
  </si>
  <si>
    <t>Tout ce qui va changer dans les
salons de coiffure</t>
  </si>
  <si>
    <t>L’incroyable duo avec De Wever :
qu’est-ce qui fait courir Magnette ?</t>
  </si>
  <si>
    <t>« La démographie sera utile pour
saisir les conséquences du Covid »</t>
  </si>
  <si>
    <t>Coronavirus : les milieux d'accueil
de la petite enfance se disent à
l'agonie</t>
  </si>
  <si>
    <t>Le CDH veut ouvrir le débat sur les
suppléants intérimaires</t>
  </si>
  <si>
    <t>« Acquérir de nouvelles
compétences et évoluer au cours
de sa carrière »</t>
  </si>
  <si>
    <t>« Nos diplômés sont recrutés avant
la fin de leur cursus »</t>
  </si>
  <si>
    <t>Enfin un institut européen de
formation des imams</t>
  </si>
  <si>
    <t>Avis aux blogueurs de tous pays</t>
  </si>
  <si>
    <t>L'errance diagnostique et les
maladies rares</t>
  </si>
  <si>
    <t>mesures Bruxelles punie pour ses
mauvais chiffres</t>
  </si>
  <si>
    <t>« On doit redonner une image
positive de la profession
d’infirmier.e »</t>
  </si>
  <si>
    <t>L’inclusion, un engagement entre
collègues</t>
  </si>
  <si>
    <t>UMons : des cybercitoyens</t>
  </si>
  <si>
    <t>"Ton joli rouge-gorge", fugue
d'ados dégenrés</t>
  </si>
  <si>
    <t>Bientôt des brigades cyclistes
dans toutes les zones de police</t>
  </si>
  <si>
    <t>Auderghem abaisse l’âge de la
citoyenneté à 10 ans</t>
  </si>
  <si>
    <t>Mila a-t-elle demandé de l'aide au
milieu suprémaciste français ?</t>
  </si>
  <si>
    <t>Un comportement indigne</t>
  </si>
  <si>
    <t>Un couvert de plus ! 7e édition de
Carte de Visite "L'oeil" scrute la
Belgique artistique</t>
  </si>
  <si>
    <t>Le Val Brunehaut lance un appel
aux bénévoles</t>
  </si>
  <si>
    <t>Pour re-vivre (heureux), vivons
masqués</t>
  </si>
  <si>
    <t>CPAS « Le défi le plus lourd, pour
l’instant, ce sont les maisons de
repos »</t>
  </si>
  <si>
    <t>Emir Kir plonge le PS bruxellois
dans l’embarras</t>
  </si>
  <si>
    <t>Oser dire "oui"</t>
  </si>
  <si>
    <t>Festival du film d'éducation</t>
  </si>
  <si>
    <t>Le personnel féminin mis à
l'honneur</t>
  </si>
  <si>
    <t>Les soignant(e) s belges se
confient sur la crise sanitaire</t>
  </si>
  <si>
    <t>Onze femmes artistes en dialogue</t>
  </si>
  <si>
    <t>Il est l'heure de faire peau neuvE</t>
  </si>
  <si>
    <t>Bruxelles, capitale par défaut ?</t>
  </si>
  <si>
    <t>Des centaines de professeurs
veulent rouvrir les auditoires</t>
  </si>
  <si>
    <t>Le dilemme de l'Eglise : se
réformer ou disparaître</t>
  </si>
  <si>
    <t>Coupes et couleurs chez le coiffeur</t>
  </si>
  <si>
    <t>Jour 31 : le festival</t>
  </si>
  <si>
    <t>Coronavirus : les indépendants
gardent le moral mais sont
davantage stressés</t>
  </si>
  <si>
    <t>Entre l’enclume de la pandémie et
les coups de marteau de sa
gestion…</t>
  </si>
  <si>
    <t>Des futurs ingénieurs soucieux du
sens à donner à leur métier</t>
  </si>
  <si>
    <t>« Le manque de personnel infirmier
est criant, et cela risque encore de
durer »</t>
  </si>
  <si>
    <t>La « Semaine de l’Emploi et de la
Formation » pour développer son
employabilité</t>
  </si>
  <si>
    <t>Offrez-vous le luxe de prendre le
temps avec le patient</t>
  </si>
  <si>
    <t>Le vaccin, signe d’un grand écart</t>
  </si>
  <si>
    <t>Postuler efficacement, ça
s’apprend !</t>
  </si>
  <si>
    <t>À défaut de se tourner, les séries
belges s'écrivent</t>
  </si>
  <si>
    <t>« On est en train de perdre
beaucoup de monde »</t>
  </si>
  <si>
    <t>Après la solidarité, le partage ?</t>
  </si>
  <si>
    <t>Des examens en présentiel ou en
distanciel ?</t>
  </si>
  <si>
    <t>Le CHRSM, un hôpital toujours à la
pointe !</t>
  </si>
  <si>
    <t>Diables et diablesses du rock’n’roll</t>
  </si>
  <si>
    <t>A. Maron et B. Trachte adressent
leurs voeux pour Bruxelles à
l'horizon 2050</t>
  </si>
  <si>
    <t>L’ébauche fédérale peine à
convaincre</t>
  </si>
  <si>
    <t>Première aide aux infirmiers et
infirmières à domicile de Wallonie:
370.000 masques vont être livrés</t>
  </si>
  <si>
    <t>Folklore : la St-Verhaegen célébrée
par l'ULB et la VUB se déroulera en
ligne</t>
  </si>
  <si>
    <t>Le parlement bruxellois demande
aussi la libération inconditionnelle
de l'ancien professeur de la VUB
condamné à mort</t>
  </si>
  <si>
    <t>Elèves en quarantaine: la Ligue
des familles et les syndicats
réclament un congé spécifique
pour les parents</t>
  </si>
  <si>
    <t>No Culture No Future : l’appel dans
le vide des professionnels des arts</t>
  </si>
  <si>
    <t>L’exfiltration hallucinante de
l’équipe féminine afghane de
cyclisme</t>
  </si>
  <si>
    <t>L’athanor du FiEstival MaelstrÖm</t>
  </si>
  <si>
    <t>Deux jeunes infirmières racontent
leurs premiers mois de boulot</t>
  </si>
  <si>
    <t>La réforme qui donne un vrai statut
aux travailleurs du sexe hérisse
certaines associations de femmes</t>
  </si>
  <si>
    <t>Un marché de Noël artisanal et
durable à l'UNamur Le réseau
hospitalier de Charleroi Métropole
porté sur les fonts baptismaux</t>
  </si>
  <si>
    <t>Les Cliniques Saint-Luc veulent
repenser le métier infirmier</t>
  </si>
  <si>
    <t>Parler mixte et rester clair : un
décret-mode d’emploi</t>
  </si>
  <si>
    <t>Le prince et les stars de cinéma</t>
  </si>
  <si>
    <t>Paul Magnette a mis en danger son
leadership au sein du PS</t>
  </si>
  <si>
    <t>#inégalités ? #solidarité</t>
  </si>
  <si>
    <t>"Une autre vague risque d'arriver,
plus mortelle encore que le
coronavirus"</t>
  </si>
  <si>
    <t>Enfant caché, enfant sauvé</t>
  </si>
  <si>
    <t>"Les inégalités économiques
échappent à tout contrôle"</t>
  </si>
  <si>
    <t>Fêter ses 60 ans avec le Roi</t>
  </si>
  <si>
    <t>Une priorité : la diversité</t>
  </si>
  <si>
    <t>Molenbeek se prépare au ramadan</t>
  </si>
  <si>
    <t>Anticipation du déconfinement</t>
  </si>
  <si>
    <t>Visions du réel n’abandonne ni les
cinéastes ni les festivaliers</t>
  </si>
  <si>
    <t>"Les Atrides", quand le sang coule
jusqu'au chaos</t>
  </si>
  <si>
    <t>Pluies incessantes : "Les cours
d'eau sont limite"</t>
  </si>
  <si>
    <t>Ses huitièmes et derniers Jeux
olympiques à 44 ans</t>
  </si>
  <si>
    <t>« Allez les gars, encore un effort ! »
: il va falloir trouver mieux</t>
  </si>
  <si>
    <t>Jour 49 : le poids des gens</t>
  </si>
  <si>
    <t>Jour 36 : le mal</t>
  </si>
  <si>
    <t>Bruxelles</t>
  </si>
  <si>
    <t>« Ouvre la bouche et avale »</t>
  </si>
  <si>
    <t>Next Move aux Tanneurs : pet ites
formes en grande forme</t>
  </si>
  <si>
    <t>CanneSeries se réinstalle sur la
Croisette</t>
  </si>
  <si>
    <t>Des cumuls de mandats mais
surtout de rémunérations</t>
  </si>
  <si>
    <t>Nb. mots</t>
  </si>
  <si>
    <t>Mots marqués (notés à la forme masculine)</t>
  </si>
  <si>
    <t>remarque(s)</t>
  </si>
  <si>
    <t>Le Soir =</t>
  </si>
  <si>
    <t xml:space="preserve">La Libre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</si>
</sst>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0.000%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2" fontId="0" fillId="0" borderId="0" xfId="0" applyNumberFormat="1"/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9" fontId="0" fillId="0" borderId="0" xfId="1" applyFont="1"/>
    <xf numFmtId="10" fontId="0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0" fillId="6" borderId="0" xfId="0" applyFill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4" fillId="7" borderId="0" xfId="0" applyFont="1" applyFill="1"/>
    <xf numFmtId="15" fontId="0" fillId="0" borderId="0" xfId="0" applyNumberForma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165" fontId="0" fillId="0" borderId="0" xfId="1" applyNumberFormat="1" applyFont="1"/>
    <xf numFmtId="0" fontId="7" fillId="0" borderId="0" xfId="0" applyFont="1"/>
    <xf numFmtId="0" fontId="6" fillId="0" borderId="0" xfId="0" applyFont="1" applyFill="1" applyAlignment="1">
      <alignment horizontal="left" vertical="center"/>
    </xf>
    <xf numFmtId="3" fontId="0" fillId="0" borderId="0" xfId="0" applyNumberFormat="1" applyFill="1" applyAlignment="1">
      <alignment horizontal="left" vertical="center"/>
    </xf>
    <xf numFmtId="1" fontId="0" fillId="0" borderId="0" xfId="0" applyNumberFormat="1"/>
  </cellXfs>
  <cellStyles count="2">
    <cellStyle name="Normal" xfId="0" builtinId="0"/>
    <cellStyle name="Pourcentage" xfId="1" builtinId="5"/>
  </cellStyles>
  <dxfs count="48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/>
      </font>
    </dxf>
    <dxf>
      <font>
        <b/>
        <i val="0"/>
        <color theme="7"/>
      </font>
    </dxf>
    <dxf>
      <font>
        <color theme="0" tint="-0.34998626667073579"/>
      </font>
    </dxf>
    <dxf>
      <font>
        <color theme="0" tint="-0.24994659260841701"/>
      </font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64" formatCode="d/mm/yy;@"/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FF9777-EA65-439B-9756-01252F05FD2F}" name="Tableau1" displayName="Tableau1" ref="A1:AB102" totalsRowCount="1" headerRowDxfId="47">
  <autoFilter ref="A1:AB101" xr:uid="{A9FF9777-EA65-439B-9756-01252F05FD2F}"/>
  <tableColumns count="28">
    <tableColumn id="9" xr3:uid="{185DC246-2D32-4F5F-A9EA-4BB81AD8B556}" name="Doc source" totalsRowLabel="Total" dataDxfId="46"/>
    <tableColumn id="11" xr3:uid="{B15AC217-81E8-4C87-B0FE-4F82351FCDC1}" name="Pages" totalsRowFunction="count" dataDxfId="45" totalsRowDxfId="12"/>
    <tableColumn id="1" xr3:uid="{5B34399F-5527-44B6-A01A-21E9CDBBA1DA}" name="Journal" dataDxfId="44"/>
    <tableColumn id="28" xr3:uid="{76F0C674-1560-411B-95FC-1D865CDAE8B5}" name="Titre de l'article" dataDxfId="43"/>
    <tableColumn id="2" xr3:uid="{EFDDA91E-4274-4DD0-8821-6C905DB33527}" name="Date" dataDxfId="42"/>
    <tableColumn id="3" xr3:uid="{1FDEBCE7-1A3A-4A8E-A75A-5A14D84E9905}" name="Auteur" dataDxfId="41"/>
    <tableColumn id="4" xr3:uid="{B450B624-45F5-4896-93AB-C01EFAA10CE0}" name="signe typo." dataDxfId="40"/>
    <tableColumn id="5" xr3:uid="{71EC89D8-54EF-4D4F-A9A1-6A23536186B5}" name="occurrence" totalsRowFunction="sum" dataDxfId="39" totalsRowDxfId="11"/>
    <tableColumn id="10" xr3:uid="{7CE1A6AF-DDF2-47C0-97E7-91E0E092F441}" name="Nb. mots" totalsRowFunction="average" dataDxfId="38" totalsRowDxfId="10"/>
    <tableColumn id="6" xr3:uid="{97537174-1CEA-46D7-81F5-62CF207D9770}" name="Citation" dataDxfId="37" totalsRowDxfId="9"/>
    <tableColumn id="22" xr3:uid="{DCCB5FA6-4B5A-4AC7-B81E-F8F77CA35A70}" name="terme collectif et englobant" totalsRowFunction="sum" dataDxfId="36" totalsRowDxfId="8"/>
    <tableColumn id="23" xr3:uid="{2707205C-6599-43D8-BA3C-10A2FE13D2B5}" name="Pronom (neutre)" totalsRowFunction="sum" dataDxfId="35" totalsRowDxfId="7"/>
    <tableColumn id="24" xr3:uid="{662142ED-A745-4145-8A91-C4AF827D939A}" name="Épicène pluriel" totalsRowFunction="sum" dataDxfId="34" totalsRowDxfId="6"/>
    <tableColumn id="25" xr3:uid="{31182BE4-DAA8-4F77-A01B-A64CCCA94698}" name="Féminisation métier" totalsRowFunction="custom" dataDxfId="33" totalsRowDxfId="0">
      <totalsRowFormula>COUNTIF(Tableau1[Féminisation métier],"oui")</totalsRowFormula>
    </tableColumn>
    <tableColumn id="20" xr3:uid="{C7FDFA78-2D82-45D1-A386-295A87B2D060}" name="Doublet complet" totalsRowFunction="sum" dataDxfId="32" totalsRowDxfId="5"/>
    <tableColumn id="26" xr3:uid="{7512B132-6461-42F9-AC0C-20463725086B}" name="inno. Ortho" totalsRowFunction="sum" dataDxfId="31" totalsRowDxfId="4"/>
    <tableColumn id="27" xr3:uid="{0A093C79-40AE-4DC5-8904-93F0B18C4F80}" name="ind. Après mot" totalsRowFunction="sum" dataDxfId="30" totalsRowDxfId="3"/>
    <tableColumn id="21" xr3:uid="{AB669751-7BA2-46C6-AD72-517F3A3AD813}" name="Masc. Géné. Pluriel" totalsRowFunction="sum" dataDxfId="29" totalsRowDxfId="2"/>
    <tableColumn id="19" xr3:uid="{42E2491C-AECE-4254-89C0-BB24A51D34CC}" name="Masc. Géné. Singulier" totalsRowFunction="sum" dataDxfId="28" totalsRowDxfId="1"/>
    <tableColumn id="7" xr3:uid="{7188213C-564F-4087-9BA3-2A0B7437F358}" name="sujet art. lié au féminisme ou écr. Incl" dataDxfId="27"/>
    <tableColumn id="18" xr3:uid="{1EE3A00D-974A-45AD-97E7-3640BCF36F3C}" name="Nom (classe des mots marqués)" totalsRowFunction="sum" dataDxfId="26"/>
    <tableColumn id="17" xr3:uid="{0CCCCAAB-F6E8-48D5-9BE1-893916FD34C6}" name="adjectif (classe des mots marqués)" totalsRowFunction="sum" dataDxfId="25"/>
    <tableColumn id="16" xr3:uid="{7BA73B71-48FD-42F8-87F8-80E617361F70}" name="Verbe (classe des mots marqués)" totalsRowFunction="sum" dataDxfId="24"/>
    <tableColumn id="15" xr3:uid="{CD48B7DE-3FBB-4EA4-BFBF-67135D8221C5}" name="Pronom (classe des mots marqués)" totalsRowFunction="sum" dataDxfId="23"/>
    <tableColumn id="14" xr3:uid="{10ACBC43-B403-4F24-87CC-D2F45E7864E3}" name="Déteminant (classe des mots marqués)" totalsRowFunction="sum" dataDxfId="22"/>
    <tableColumn id="13" xr3:uid="{C1B0AC60-FA84-4C6B-BB65-675A01F2C11D}" name="Mots marqués (notés à la forme masculine)" dataDxfId="21"/>
    <tableColumn id="12" xr3:uid="{1F66FB32-9B00-435F-BC86-574A52C63FD3}" name="Mots masc. Générique" dataDxfId="20"/>
    <tableColumn id="8" xr3:uid="{5F1AD4A7-E22B-4DC7-9D1A-22FD93EEBD69}" name="remarque(s)" dataDxfId="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"/>
  <sheetViews>
    <sheetView tabSelected="1" zoomScaleNormal="100" workbookViewId="0">
      <selection activeCell="R108" sqref="R108"/>
    </sheetView>
  </sheetViews>
  <sheetFormatPr baseColWidth="10" defaultColWidth="8.88671875" defaultRowHeight="14.4" x14ac:dyDescent="0.3"/>
  <cols>
    <col min="1" max="1" width="13.5546875" customWidth="1"/>
    <col min="2" max="2" width="9.109375" customWidth="1"/>
    <col min="3" max="3" width="10.44140625" bestFit="1" customWidth="1"/>
    <col min="4" max="4" width="31.6640625" customWidth="1"/>
    <col min="5" max="5" width="9.44140625" bestFit="1" customWidth="1"/>
    <col min="6" max="6" width="28" bestFit="1" customWidth="1"/>
    <col min="7" max="7" width="12.44140625" bestFit="1" customWidth="1"/>
    <col min="8" max="8" width="13.77734375" bestFit="1" customWidth="1"/>
    <col min="9" max="9" width="12.21875" bestFit="1" customWidth="1"/>
    <col min="10" max="10" width="13.109375" bestFit="1" customWidth="1"/>
    <col min="11" max="11" width="28.88671875" bestFit="1" customWidth="1"/>
    <col min="12" max="12" width="19" bestFit="1" customWidth="1"/>
    <col min="13" max="13" width="16.88671875" bestFit="1" customWidth="1"/>
    <col min="14" max="14" width="22" bestFit="1" customWidth="1"/>
    <col min="15" max="15" width="18.88671875" bestFit="1" customWidth="1"/>
    <col min="16" max="16" width="14.21875" customWidth="1"/>
    <col min="17" max="17" width="14.44140625" bestFit="1" customWidth="1"/>
    <col min="18" max="18" width="20.5546875" bestFit="1" customWidth="1"/>
    <col min="19" max="19" width="22.6640625" bestFit="1" customWidth="1"/>
    <col min="20" max="20" width="36.88671875" bestFit="1" customWidth="1"/>
    <col min="26" max="26" width="84.44140625" bestFit="1" customWidth="1"/>
    <col min="27" max="27" width="92.21875" bestFit="1" customWidth="1"/>
    <col min="28" max="28" width="150" bestFit="1" customWidth="1"/>
  </cols>
  <sheetData>
    <row r="1" spans="1:28" x14ac:dyDescent="0.3">
      <c r="A1" s="2" t="s">
        <v>7</v>
      </c>
      <c r="B1" s="2" t="s">
        <v>11</v>
      </c>
      <c r="C1" s="3" t="s">
        <v>2</v>
      </c>
      <c r="D1" s="3" t="s">
        <v>381</v>
      </c>
      <c r="E1" s="3" t="s">
        <v>3</v>
      </c>
      <c r="F1" s="3" t="s">
        <v>4</v>
      </c>
      <c r="G1" s="4" t="s">
        <v>30</v>
      </c>
      <c r="H1" s="4" t="s">
        <v>0</v>
      </c>
      <c r="I1" s="4" t="s">
        <v>475</v>
      </c>
      <c r="J1" s="4" t="s">
        <v>100</v>
      </c>
      <c r="K1" s="13" t="s">
        <v>71</v>
      </c>
      <c r="L1" s="13" t="s">
        <v>72</v>
      </c>
      <c r="M1" s="13" t="s">
        <v>73</v>
      </c>
      <c r="N1" s="13" t="s">
        <v>74</v>
      </c>
      <c r="O1" s="13" t="s">
        <v>75</v>
      </c>
      <c r="P1" s="13" t="s">
        <v>78</v>
      </c>
      <c r="Q1" s="13" t="s">
        <v>79</v>
      </c>
      <c r="R1" s="13" t="s">
        <v>76</v>
      </c>
      <c r="S1" s="13" t="s">
        <v>77</v>
      </c>
      <c r="T1" s="4" t="s">
        <v>1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4" t="s">
        <v>476</v>
      </c>
      <c r="AA1" s="4" t="s">
        <v>126</v>
      </c>
      <c r="AB1" s="6" t="s">
        <v>477</v>
      </c>
    </row>
    <row r="2" spans="1:28" x14ac:dyDescent="0.3">
      <c r="A2" s="3" t="s">
        <v>6</v>
      </c>
      <c r="B2" s="3" t="s">
        <v>12</v>
      </c>
      <c r="C2" s="3" t="s">
        <v>13</v>
      </c>
      <c r="D2" s="3" t="s">
        <v>382</v>
      </c>
      <c r="E2" s="8">
        <v>43911</v>
      </c>
      <c r="F2" s="3" t="s">
        <v>14</v>
      </c>
      <c r="G2" s="3" t="s">
        <v>9</v>
      </c>
      <c r="H2" s="3">
        <v>4</v>
      </c>
      <c r="I2" s="3">
        <v>585</v>
      </c>
      <c r="J2" s="3" t="s">
        <v>10</v>
      </c>
      <c r="K2" s="3">
        <v>0</v>
      </c>
      <c r="L2" s="3">
        <v>0</v>
      </c>
      <c r="M2" s="3">
        <v>0</v>
      </c>
      <c r="N2" s="3" t="s">
        <v>24</v>
      </c>
      <c r="O2" s="3">
        <v>0</v>
      </c>
      <c r="P2" s="3">
        <v>0</v>
      </c>
      <c r="Q2" s="3">
        <v>0</v>
      </c>
      <c r="R2" s="3">
        <v>3</v>
      </c>
      <c r="S2" s="3">
        <v>0</v>
      </c>
      <c r="T2" s="3" t="s">
        <v>10</v>
      </c>
      <c r="U2" s="3">
        <v>1</v>
      </c>
      <c r="V2" s="3">
        <v>2</v>
      </c>
      <c r="W2" s="3">
        <v>1</v>
      </c>
      <c r="X2" s="3">
        <v>0</v>
      </c>
      <c r="Y2" s="3">
        <v>0</v>
      </c>
      <c r="Z2" s="3" t="s">
        <v>16</v>
      </c>
      <c r="AA2" s="3" t="s">
        <v>355</v>
      </c>
      <c r="AB2" s="3" t="s">
        <v>15</v>
      </c>
    </row>
    <row r="3" spans="1:28" x14ac:dyDescent="0.3">
      <c r="A3" s="3" t="s">
        <v>6</v>
      </c>
      <c r="B3" s="3" t="s">
        <v>18</v>
      </c>
      <c r="C3" s="3" t="s">
        <v>13</v>
      </c>
      <c r="D3" s="3" t="s">
        <v>383</v>
      </c>
      <c r="E3" s="8">
        <v>43967</v>
      </c>
      <c r="F3" s="3" t="s">
        <v>17</v>
      </c>
      <c r="G3" s="3" t="s">
        <v>9</v>
      </c>
      <c r="H3" s="3">
        <v>4</v>
      </c>
      <c r="I3" s="3">
        <v>511</v>
      </c>
      <c r="J3" s="3" t="s">
        <v>10</v>
      </c>
      <c r="K3" s="3">
        <v>1</v>
      </c>
      <c r="L3" s="3">
        <v>0</v>
      </c>
      <c r="M3" s="3">
        <v>4</v>
      </c>
      <c r="N3" s="3" t="s">
        <v>24</v>
      </c>
      <c r="O3" s="3">
        <v>3</v>
      </c>
      <c r="P3" s="3">
        <v>0</v>
      </c>
      <c r="Q3" s="3">
        <v>0</v>
      </c>
      <c r="R3" s="3">
        <v>2</v>
      </c>
      <c r="S3" s="3">
        <v>1</v>
      </c>
      <c r="T3" s="3" t="s">
        <v>10</v>
      </c>
      <c r="U3" s="3">
        <v>4</v>
      </c>
      <c r="V3" s="3">
        <v>0</v>
      </c>
      <c r="W3" s="3">
        <v>0</v>
      </c>
      <c r="X3" s="3">
        <v>0</v>
      </c>
      <c r="Y3" s="3">
        <v>0</v>
      </c>
      <c r="Z3" s="3" t="s">
        <v>25</v>
      </c>
      <c r="AA3" s="3" t="s">
        <v>356</v>
      </c>
      <c r="AB3" s="3" t="s">
        <v>26</v>
      </c>
    </row>
    <row r="4" spans="1:28" x14ac:dyDescent="0.3">
      <c r="A4" s="3" t="s">
        <v>6</v>
      </c>
      <c r="B4" s="3" t="s">
        <v>27</v>
      </c>
      <c r="C4" s="3" t="s">
        <v>8</v>
      </c>
      <c r="D4" s="3" t="s">
        <v>384</v>
      </c>
      <c r="E4" s="8">
        <v>43939</v>
      </c>
      <c r="F4" s="3" t="s">
        <v>28</v>
      </c>
      <c r="G4" s="3" t="s">
        <v>29</v>
      </c>
      <c r="H4" s="3">
        <v>3</v>
      </c>
      <c r="I4" s="3">
        <v>495</v>
      </c>
      <c r="J4" s="3" t="s">
        <v>24</v>
      </c>
      <c r="K4" s="3">
        <v>1</v>
      </c>
      <c r="L4" s="3">
        <v>0</v>
      </c>
      <c r="M4" s="3">
        <v>1</v>
      </c>
      <c r="N4" s="3" t="s">
        <v>24</v>
      </c>
      <c r="O4" s="3">
        <v>0</v>
      </c>
      <c r="P4" s="3">
        <v>0</v>
      </c>
      <c r="Q4" s="3">
        <v>0</v>
      </c>
      <c r="R4" s="3">
        <v>11</v>
      </c>
      <c r="S4" s="3">
        <v>0</v>
      </c>
      <c r="T4" s="3" t="s">
        <v>10</v>
      </c>
      <c r="U4" s="3">
        <v>0</v>
      </c>
      <c r="V4" s="3">
        <v>1</v>
      </c>
      <c r="W4" s="3">
        <v>2</v>
      </c>
      <c r="X4" s="3">
        <v>0</v>
      </c>
      <c r="Y4" s="3">
        <v>0</v>
      </c>
      <c r="Z4" s="3" t="s">
        <v>32</v>
      </c>
      <c r="AA4" s="3" t="s">
        <v>357</v>
      </c>
      <c r="AB4" s="15" t="s">
        <v>31</v>
      </c>
    </row>
    <row r="5" spans="1:28" x14ac:dyDescent="0.3">
      <c r="A5" s="3" t="s">
        <v>6</v>
      </c>
      <c r="B5" s="3">
        <v>17</v>
      </c>
      <c r="C5" s="3" t="s">
        <v>8</v>
      </c>
      <c r="D5" s="3" t="s">
        <v>385</v>
      </c>
      <c r="E5" s="8">
        <v>43939</v>
      </c>
      <c r="F5" s="3" t="s">
        <v>33</v>
      </c>
      <c r="G5" s="3" t="s">
        <v>9</v>
      </c>
      <c r="H5" s="3">
        <v>3</v>
      </c>
      <c r="I5" s="3">
        <v>161</v>
      </c>
      <c r="J5" s="3" t="s">
        <v>10</v>
      </c>
      <c r="K5" s="3">
        <v>1</v>
      </c>
      <c r="L5" s="3">
        <v>0</v>
      </c>
      <c r="M5" s="3">
        <v>1</v>
      </c>
      <c r="N5" s="3" t="s">
        <v>24</v>
      </c>
      <c r="O5" s="3">
        <v>0</v>
      </c>
      <c r="P5" s="3">
        <v>0</v>
      </c>
      <c r="Q5" s="3">
        <v>0</v>
      </c>
      <c r="R5" s="3">
        <v>4</v>
      </c>
      <c r="S5" s="3">
        <v>0</v>
      </c>
      <c r="T5" s="3" t="s">
        <v>10</v>
      </c>
      <c r="U5" s="3">
        <v>3</v>
      </c>
      <c r="V5" s="3">
        <v>0</v>
      </c>
      <c r="W5" s="3">
        <v>0</v>
      </c>
      <c r="X5" s="3">
        <v>0</v>
      </c>
      <c r="Y5" s="3">
        <v>0</v>
      </c>
      <c r="Z5" s="3" t="s">
        <v>34</v>
      </c>
      <c r="AA5" s="3" t="s">
        <v>358</v>
      </c>
      <c r="AB5" s="3"/>
    </row>
    <row r="6" spans="1:28" x14ac:dyDescent="0.3">
      <c r="A6" s="3" t="s">
        <v>6</v>
      </c>
      <c r="B6" s="3">
        <v>18</v>
      </c>
      <c r="C6" s="3" t="s">
        <v>8</v>
      </c>
      <c r="D6" s="3" t="s">
        <v>386</v>
      </c>
      <c r="E6" s="8">
        <v>43845</v>
      </c>
      <c r="F6" s="7" t="s">
        <v>198</v>
      </c>
      <c r="G6" s="3" t="s">
        <v>9</v>
      </c>
      <c r="H6" s="3">
        <v>3</v>
      </c>
      <c r="I6" s="3">
        <v>447</v>
      </c>
      <c r="J6" s="3" t="s">
        <v>10</v>
      </c>
      <c r="K6" s="3">
        <v>0</v>
      </c>
      <c r="L6" s="3">
        <v>0</v>
      </c>
      <c r="M6" s="3">
        <v>1</v>
      </c>
      <c r="N6" s="3" t="s">
        <v>35</v>
      </c>
      <c r="O6" s="3">
        <v>0</v>
      </c>
      <c r="P6" s="3">
        <v>2</v>
      </c>
      <c r="Q6" s="3">
        <v>0</v>
      </c>
      <c r="R6" s="3">
        <v>0</v>
      </c>
      <c r="S6" s="3">
        <v>0</v>
      </c>
      <c r="T6" s="3" t="s">
        <v>24</v>
      </c>
      <c r="U6" s="3">
        <v>0</v>
      </c>
      <c r="V6" s="3">
        <v>1</v>
      </c>
      <c r="W6" s="3">
        <v>2</v>
      </c>
      <c r="X6" s="3">
        <v>0</v>
      </c>
      <c r="Y6" s="3">
        <v>0</v>
      </c>
      <c r="Z6" s="3" t="s">
        <v>36</v>
      </c>
      <c r="AA6" s="3" t="s">
        <v>35</v>
      </c>
      <c r="AB6" s="3" t="s">
        <v>81</v>
      </c>
    </row>
    <row r="7" spans="1:28" x14ac:dyDescent="0.3">
      <c r="A7" s="3" t="s">
        <v>6</v>
      </c>
      <c r="B7" s="3" t="s">
        <v>37</v>
      </c>
      <c r="C7" s="3" t="s">
        <v>8</v>
      </c>
      <c r="D7" s="3" t="s">
        <v>387</v>
      </c>
      <c r="E7" s="8">
        <v>43948</v>
      </c>
      <c r="F7" s="3" t="s">
        <v>38</v>
      </c>
      <c r="G7" s="3" t="s">
        <v>29</v>
      </c>
      <c r="H7" s="3">
        <v>3</v>
      </c>
      <c r="I7" s="3">
        <v>854</v>
      </c>
      <c r="J7" s="3" t="s">
        <v>10</v>
      </c>
      <c r="K7" s="3">
        <v>1</v>
      </c>
      <c r="L7" s="3">
        <v>0</v>
      </c>
      <c r="M7" s="3">
        <v>8</v>
      </c>
      <c r="N7" s="3" t="s">
        <v>35</v>
      </c>
      <c r="O7" s="3">
        <v>0</v>
      </c>
      <c r="P7" s="3">
        <v>0</v>
      </c>
      <c r="Q7" s="3">
        <v>0</v>
      </c>
      <c r="R7" s="3">
        <v>7</v>
      </c>
      <c r="S7" s="3">
        <v>0</v>
      </c>
      <c r="T7" s="3" t="s">
        <v>10</v>
      </c>
      <c r="U7" s="3">
        <v>1</v>
      </c>
      <c r="V7" s="3">
        <v>2</v>
      </c>
      <c r="W7" s="3">
        <v>0</v>
      </c>
      <c r="X7" s="3">
        <v>0</v>
      </c>
      <c r="Y7" s="3">
        <v>0</v>
      </c>
      <c r="Z7" s="3" t="s">
        <v>39</v>
      </c>
      <c r="AA7" s="3" t="s">
        <v>359</v>
      </c>
      <c r="AB7" s="3"/>
    </row>
    <row r="8" spans="1:28" x14ac:dyDescent="0.3">
      <c r="A8" s="3" t="s">
        <v>6</v>
      </c>
      <c r="B8" s="3" t="s">
        <v>40</v>
      </c>
      <c r="C8" s="3" t="s">
        <v>8</v>
      </c>
      <c r="D8" s="3" t="s">
        <v>388</v>
      </c>
      <c r="E8" s="8">
        <v>43904</v>
      </c>
      <c r="F8" s="3" t="s">
        <v>41</v>
      </c>
      <c r="G8" s="3" t="s">
        <v>29</v>
      </c>
      <c r="H8" s="3">
        <v>3</v>
      </c>
      <c r="I8" s="3">
        <v>438</v>
      </c>
      <c r="J8" s="3" t="s">
        <v>10</v>
      </c>
      <c r="K8" s="3">
        <v>1</v>
      </c>
      <c r="L8" s="3">
        <v>0</v>
      </c>
      <c r="M8" s="3">
        <v>0</v>
      </c>
      <c r="N8" s="3" t="s">
        <v>35</v>
      </c>
      <c r="O8" s="3">
        <v>1</v>
      </c>
      <c r="P8" s="3">
        <v>0</v>
      </c>
      <c r="Q8" s="3">
        <v>0</v>
      </c>
      <c r="R8" s="3">
        <v>7</v>
      </c>
      <c r="S8" s="3">
        <v>0</v>
      </c>
      <c r="T8" s="3" t="s">
        <v>10</v>
      </c>
      <c r="U8" s="3">
        <v>1</v>
      </c>
      <c r="V8" s="3">
        <v>1</v>
      </c>
      <c r="W8" s="3">
        <v>1</v>
      </c>
      <c r="X8" s="3">
        <v>0</v>
      </c>
      <c r="Y8" s="3">
        <v>0</v>
      </c>
      <c r="Z8" s="3" t="s">
        <v>42</v>
      </c>
      <c r="AA8" s="3" t="s">
        <v>360</v>
      </c>
      <c r="AB8" s="3" t="s">
        <v>43</v>
      </c>
    </row>
    <row r="9" spans="1:28" x14ac:dyDescent="0.3">
      <c r="A9" s="3" t="s">
        <v>6</v>
      </c>
      <c r="B9" s="3" t="s">
        <v>44</v>
      </c>
      <c r="C9" s="3" t="s">
        <v>8</v>
      </c>
      <c r="D9" s="3" t="s">
        <v>389</v>
      </c>
      <c r="E9" s="8">
        <v>43894</v>
      </c>
      <c r="F9" s="3" t="s">
        <v>45</v>
      </c>
      <c r="G9" s="3" t="s">
        <v>29</v>
      </c>
      <c r="H9" s="3">
        <v>4</v>
      </c>
      <c r="I9" s="3">
        <v>452</v>
      </c>
      <c r="J9" s="3" t="s">
        <v>10</v>
      </c>
      <c r="K9" s="3">
        <v>2</v>
      </c>
      <c r="L9" s="3">
        <v>0</v>
      </c>
      <c r="M9" s="3">
        <v>0</v>
      </c>
      <c r="N9" s="3" t="s">
        <v>35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 t="s">
        <v>10</v>
      </c>
      <c r="U9" s="3">
        <v>3</v>
      </c>
      <c r="V9" s="3">
        <v>0</v>
      </c>
      <c r="W9" s="3">
        <v>1</v>
      </c>
      <c r="X9" s="3">
        <v>0</v>
      </c>
      <c r="Y9" s="3">
        <v>0</v>
      </c>
      <c r="Z9" s="3" t="s">
        <v>46</v>
      </c>
      <c r="AA9" s="3" t="s">
        <v>35</v>
      </c>
      <c r="AB9" s="3"/>
    </row>
    <row r="10" spans="1:28" x14ac:dyDescent="0.3">
      <c r="A10" s="3" t="s">
        <v>6</v>
      </c>
      <c r="B10" s="7" t="s">
        <v>50</v>
      </c>
      <c r="C10" s="3" t="s">
        <v>8</v>
      </c>
      <c r="D10" s="3" t="s">
        <v>390</v>
      </c>
      <c r="E10" s="8">
        <v>43964</v>
      </c>
      <c r="F10" s="3" t="s">
        <v>47</v>
      </c>
      <c r="G10" s="3" t="s">
        <v>29</v>
      </c>
      <c r="H10" s="3">
        <v>3</v>
      </c>
      <c r="I10" s="3">
        <v>747</v>
      </c>
      <c r="J10" s="3" t="s">
        <v>10</v>
      </c>
      <c r="K10" s="3">
        <v>2</v>
      </c>
      <c r="L10" s="3">
        <v>0</v>
      </c>
      <c r="M10" s="3">
        <v>0</v>
      </c>
      <c r="N10" s="3" t="s">
        <v>35</v>
      </c>
      <c r="O10" s="3">
        <v>5</v>
      </c>
      <c r="P10" s="3">
        <v>0</v>
      </c>
      <c r="Q10" s="3">
        <v>0</v>
      </c>
      <c r="R10" s="3">
        <v>7</v>
      </c>
      <c r="S10" s="3">
        <v>1</v>
      </c>
      <c r="T10" s="3" t="s">
        <v>10</v>
      </c>
      <c r="U10" s="3">
        <v>4</v>
      </c>
      <c r="V10" s="3">
        <v>0</v>
      </c>
      <c r="W10" s="3">
        <v>0</v>
      </c>
      <c r="X10" s="3">
        <v>0</v>
      </c>
      <c r="Y10" s="3">
        <v>0</v>
      </c>
      <c r="Z10" s="3" t="s">
        <v>48</v>
      </c>
      <c r="AA10" s="3" t="s">
        <v>361</v>
      </c>
      <c r="AB10" s="15" t="s">
        <v>49</v>
      </c>
    </row>
    <row r="11" spans="1:28" x14ac:dyDescent="0.3">
      <c r="A11" s="3" t="s">
        <v>6</v>
      </c>
      <c r="B11" s="3" t="s">
        <v>51</v>
      </c>
      <c r="C11" s="3" t="s">
        <v>13</v>
      </c>
      <c r="D11" s="3" t="s">
        <v>391</v>
      </c>
      <c r="E11" s="8">
        <v>44054</v>
      </c>
      <c r="F11" s="3" t="s">
        <v>52</v>
      </c>
      <c r="G11" s="3" t="s">
        <v>9</v>
      </c>
      <c r="H11" s="3">
        <v>3</v>
      </c>
      <c r="I11" s="3">
        <v>1187</v>
      </c>
      <c r="J11" s="3" t="s">
        <v>24</v>
      </c>
      <c r="K11" s="3">
        <v>0</v>
      </c>
      <c r="L11" s="3">
        <v>0</v>
      </c>
      <c r="M11" s="3">
        <v>5</v>
      </c>
      <c r="N11" s="3" t="s">
        <v>35</v>
      </c>
      <c r="O11" s="3">
        <v>0</v>
      </c>
      <c r="P11" s="3">
        <v>0</v>
      </c>
      <c r="Q11" s="3">
        <v>0</v>
      </c>
      <c r="R11" s="3">
        <v>6</v>
      </c>
      <c r="S11" s="3">
        <v>0</v>
      </c>
      <c r="T11" s="3" t="s">
        <v>10</v>
      </c>
      <c r="U11" s="3">
        <v>3</v>
      </c>
      <c r="V11" s="3">
        <v>0</v>
      </c>
      <c r="W11" s="3">
        <v>0</v>
      </c>
      <c r="X11" s="3">
        <v>0</v>
      </c>
      <c r="Y11" s="3">
        <v>0</v>
      </c>
      <c r="Z11" s="3" t="s">
        <v>53</v>
      </c>
      <c r="AA11" s="3" t="s">
        <v>362</v>
      </c>
      <c r="AB11" s="15" t="s">
        <v>54</v>
      </c>
    </row>
    <row r="12" spans="1:28" x14ac:dyDescent="0.3">
      <c r="A12" s="3" t="s">
        <v>6</v>
      </c>
      <c r="B12" s="3" t="s">
        <v>55</v>
      </c>
      <c r="C12" s="3" t="s">
        <v>13</v>
      </c>
      <c r="D12" s="3" t="s">
        <v>392</v>
      </c>
      <c r="E12" s="8">
        <v>43956</v>
      </c>
      <c r="F12" s="3" t="s">
        <v>56</v>
      </c>
      <c r="G12" s="3" t="s">
        <v>29</v>
      </c>
      <c r="H12" s="3">
        <v>4</v>
      </c>
      <c r="I12" s="3">
        <v>1096</v>
      </c>
      <c r="J12" s="3" t="s">
        <v>10</v>
      </c>
      <c r="K12" s="3">
        <v>1</v>
      </c>
      <c r="L12" s="3">
        <v>0</v>
      </c>
      <c r="M12" s="3">
        <v>5</v>
      </c>
      <c r="N12" s="3" t="s">
        <v>24</v>
      </c>
      <c r="O12" s="3">
        <v>0</v>
      </c>
      <c r="P12" s="3">
        <v>0</v>
      </c>
      <c r="Q12" s="3">
        <v>0</v>
      </c>
      <c r="R12" s="3">
        <v>3</v>
      </c>
      <c r="S12" s="3">
        <v>0</v>
      </c>
      <c r="T12" s="3" t="s">
        <v>10</v>
      </c>
      <c r="U12" s="3">
        <v>4</v>
      </c>
      <c r="V12" s="3">
        <v>0</v>
      </c>
      <c r="W12" s="3">
        <v>0</v>
      </c>
      <c r="X12" s="3">
        <v>0</v>
      </c>
      <c r="Y12" s="3">
        <v>0</v>
      </c>
      <c r="Z12" s="3" t="s">
        <v>57</v>
      </c>
      <c r="AA12" s="3" t="s">
        <v>363</v>
      </c>
      <c r="AB12" s="15"/>
    </row>
    <row r="13" spans="1:28" x14ac:dyDescent="0.3">
      <c r="A13" s="3" t="s">
        <v>6</v>
      </c>
      <c r="B13" s="3" t="s">
        <v>58</v>
      </c>
      <c r="C13" s="3" t="s">
        <v>8</v>
      </c>
      <c r="D13" s="3" t="s">
        <v>393</v>
      </c>
      <c r="E13" s="8">
        <v>44116</v>
      </c>
      <c r="F13" s="3" t="s">
        <v>28</v>
      </c>
      <c r="G13" s="3" t="s">
        <v>9</v>
      </c>
      <c r="H13" s="7">
        <v>6</v>
      </c>
      <c r="I13" s="3">
        <v>518</v>
      </c>
      <c r="J13" s="3" t="s">
        <v>10</v>
      </c>
      <c r="K13" s="3">
        <v>1</v>
      </c>
      <c r="L13" s="3">
        <v>0</v>
      </c>
      <c r="M13" s="3">
        <v>0</v>
      </c>
      <c r="N13" s="3" t="s">
        <v>24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 t="s">
        <v>10</v>
      </c>
      <c r="U13" s="3">
        <v>5</v>
      </c>
      <c r="V13" s="3">
        <v>0</v>
      </c>
      <c r="W13" s="3">
        <v>1</v>
      </c>
      <c r="X13" s="3">
        <v>0</v>
      </c>
      <c r="Y13" s="3">
        <v>0</v>
      </c>
      <c r="Z13" s="3" t="s">
        <v>59</v>
      </c>
      <c r="AA13" s="3" t="s">
        <v>35</v>
      </c>
      <c r="AB13" s="15" t="s">
        <v>82</v>
      </c>
    </row>
    <row r="14" spans="1:28" x14ac:dyDescent="0.3">
      <c r="A14" s="3" t="s">
        <v>6</v>
      </c>
      <c r="B14" s="3" t="s">
        <v>60</v>
      </c>
      <c r="C14" s="3" t="s">
        <v>13</v>
      </c>
      <c r="D14" s="3" t="s">
        <v>394</v>
      </c>
      <c r="E14" s="8">
        <v>44334</v>
      </c>
      <c r="F14" s="3" t="s">
        <v>109</v>
      </c>
      <c r="G14" s="3" t="s">
        <v>29</v>
      </c>
      <c r="H14" s="3">
        <v>5</v>
      </c>
      <c r="I14" s="3">
        <v>512</v>
      </c>
      <c r="J14" s="3" t="s">
        <v>10</v>
      </c>
      <c r="K14" s="3">
        <v>1</v>
      </c>
      <c r="L14" s="3">
        <v>0</v>
      </c>
      <c r="M14" s="3">
        <v>0</v>
      </c>
      <c r="N14" s="3" t="s">
        <v>24</v>
      </c>
      <c r="O14" s="3">
        <v>0</v>
      </c>
      <c r="P14" s="3">
        <v>0</v>
      </c>
      <c r="Q14" s="3">
        <v>0</v>
      </c>
      <c r="R14" s="3">
        <v>4</v>
      </c>
      <c r="S14" s="3">
        <v>1</v>
      </c>
      <c r="T14" s="3" t="s">
        <v>10</v>
      </c>
      <c r="U14" s="3">
        <v>4</v>
      </c>
      <c r="V14" s="3">
        <v>0</v>
      </c>
      <c r="W14" s="3">
        <v>1</v>
      </c>
      <c r="X14" s="3">
        <v>0</v>
      </c>
      <c r="Y14" s="3">
        <v>0</v>
      </c>
      <c r="Z14" s="3" t="s">
        <v>61</v>
      </c>
      <c r="AA14" s="3" t="s">
        <v>364</v>
      </c>
      <c r="AB14" s="15"/>
    </row>
    <row r="15" spans="1:28" x14ac:dyDescent="0.3">
      <c r="A15" s="3" t="s">
        <v>6</v>
      </c>
      <c r="B15" s="3" t="s">
        <v>62</v>
      </c>
      <c r="C15" s="3" t="s">
        <v>13</v>
      </c>
      <c r="D15" s="3" t="s">
        <v>395</v>
      </c>
      <c r="E15" s="8">
        <v>44324</v>
      </c>
      <c r="F15" s="3" t="s">
        <v>63</v>
      </c>
      <c r="G15" s="3" t="s">
        <v>9</v>
      </c>
      <c r="H15" s="7">
        <v>13</v>
      </c>
      <c r="I15" s="3">
        <v>879</v>
      </c>
      <c r="J15" s="3" t="s">
        <v>10</v>
      </c>
      <c r="K15" s="3">
        <v>6</v>
      </c>
      <c r="L15" s="3">
        <v>0</v>
      </c>
      <c r="M15" s="3">
        <v>2</v>
      </c>
      <c r="N15" s="3" t="s">
        <v>24</v>
      </c>
      <c r="O15" s="3">
        <v>0</v>
      </c>
      <c r="P15" s="3">
        <v>0</v>
      </c>
      <c r="Q15" s="3">
        <v>0</v>
      </c>
      <c r="R15" s="3">
        <v>0</v>
      </c>
      <c r="S15" s="3">
        <v>2</v>
      </c>
      <c r="T15" s="3" t="s">
        <v>10</v>
      </c>
      <c r="U15" s="3">
        <v>7</v>
      </c>
      <c r="V15" s="3">
        <v>2</v>
      </c>
      <c r="W15" s="3">
        <v>0</v>
      </c>
      <c r="X15" s="3">
        <v>0</v>
      </c>
      <c r="Y15" s="3">
        <v>0</v>
      </c>
      <c r="Z15" s="3" t="s">
        <v>64</v>
      </c>
      <c r="AA15" s="3" t="s">
        <v>365</v>
      </c>
      <c r="AB15" s="15" t="s">
        <v>83</v>
      </c>
    </row>
    <row r="16" spans="1:28" x14ac:dyDescent="0.3">
      <c r="A16" s="3" t="s">
        <v>6</v>
      </c>
      <c r="B16" s="7" t="s">
        <v>65</v>
      </c>
      <c r="C16" s="3" t="s">
        <v>13</v>
      </c>
      <c r="D16" s="3" t="s">
        <v>396</v>
      </c>
      <c r="E16" s="8">
        <v>44485</v>
      </c>
      <c r="F16" s="3" t="s">
        <v>90</v>
      </c>
      <c r="G16" s="3" t="s">
        <v>29</v>
      </c>
      <c r="H16" s="3">
        <v>8</v>
      </c>
      <c r="I16" s="3">
        <v>888</v>
      </c>
      <c r="J16" s="3" t="s">
        <v>10</v>
      </c>
      <c r="K16" s="3">
        <v>1</v>
      </c>
      <c r="L16" s="3">
        <v>0</v>
      </c>
      <c r="M16" s="3">
        <v>2</v>
      </c>
      <c r="N16" s="3" t="s">
        <v>24</v>
      </c>
      <c r="O16" s="3">
        <v>5</v>
      </c>
      <c r="P16" s="3">
        <v>0</v>
      </c>
      <c r="Q16" s="3">
        <v>0</v>
      </c>
      <c r="R16" s="3">
        <v>3</v>
      </c>
      <c r="S16" s="3">
        <v>0</v>
      </c>
      <c r="T16" s="3" t="s">
        <v>10</v>
      </c>
      <c r="U16" s="3">
        <v>5</v>
      </c>
      <c r="V16" s="3">
        <v>1</v>
      </c>
      <c r="W16" s="3">
        <v>1</v>
      </c>
      <c r="X16" s="3">
        <v>1</v>
      </c>
      <c r="Y16" s="3">
        <v>0</v>
      </c>
      <c r="Z16" s="3" t="s">
        <v>66</v>
      </c>
      <c r="AA16" s="3" t="s">
        <v>366</v>
      </c>
      <c r="AB16" s="15" t="s">
        <v>91</v>
      </c>
    </row>
    <row r="17" spans="1:28" x14ac:dyDescent="0.3">
      <c r="A17" s="3" t="s">
        <v>6</v>
      </c>
      <c r="B17" s="7" t="s">
        <v>67</v>
      </c>
      <c r="C17" s="3" t="s">
        <v>8</v>
      </c>
      <c r="D17" s="3" t="s">
        <v>397</v>
      </c>
      <c r="E17" s="8">
        <v>44159</v>
      </c>
      <c r="F17" s="3" t="s">
        <v>68</v>
      </c>
      <c r="G17" s="3" t="s">
        <v>29</v>
      </c>
      <c r="H17" s="3">
        <v>5</v>
      </c>
      <c r="I17" s="3">
        <v>999</v>
      </c>
      <c r="J17" s="3" t="s">
        <v>10</v>
      </c>
      <c r="K17" s="3">
        <v>2</v>
      </c>
      <c r="L17" s="3">
        <v>0</v>
      </c>
      <c r="M17" s="3">
        <v>0</v>
      </c>
      <c r="N17" s="3" t="s">
        <v>35</v>
      </c>
      <c r="O17" s="3">
        <v>1</v>
      </c>
      <c r="P17" s="3">
        <v>0</v>
      </c>
      <c r="Q17" s="3">
        <v>1</v>
      </c>
      <c r="R17" s="3">
        <v>7</v>
      </c>
      <c r="S17" s="3">
        <v>2</v>
      </c>
      <c r="T17" s="3" t="s">
        <v>10</v>
      </c>
      <c r="U17" s="3">
        <v>4</v>
      </c>
      <c r="V17" s="3">
        <v>1</v>
      </c>
      <c r="W17" s="3">
        <v>0</v>
      </c>
      <c r="X17" s="3">
        <v>0</v>
      </c>
      <c r="Y17" s="3">
        <v>0</v>
      </c>
      <c r="Z17" s="3" t="s">
        <v>69</v>
      </c>
      <c r="AA17" s="3" t="s">
        <v>367</v>
      </c>
      <c r="AB17" s="15" t="s">
        <v>368</v>
      </c>
    </row>
    <row r="18" spans="1:28" x14ac:dyDescent="0.3">
      <c r="A18" s="3" t="s">
        <v>6</v>
      </c>
      <c r="B18" s="7">
        <v>46</v>
      </c>
      <c r="C18" s="3" t="s">
        <v>8</v>
      </c>
      <c r="D18" s="3" t="s">
        <v>398</v>
      </c>
      <c r="E18" s="8">
        <v>43869</v>
      </c>
      <c r="F18" s="7" t="s">
        <v>198</v>
      </c>
      <c r="G18" s="3" t="s">
        <v>29</v>
      </c>
      <c r="H18" s="3">
        <v>3</v>
      </c>
      <c r="I18" s="3">
        <v>261</v>
      </c>
      <c r="J18" s="3" t="s">
        <v>10</v>
      </c>
      <c r="K18" s="3">
        <v>0</v>
      </c>
      <c r="L18" s="3">
        <v>1</v>
      </c>
      <c r="M18" s="3">
        <v>0</v>
      </c>
      <c r="N18" s="3" t="s">
        <v>35</v>
      </c>
      <c r="O18" s="3">
        <v>2</v>
      </c>
      <c r="P18" s="3">
        <v>0</v>
      </c>
      <c r="Q18" s="3">
        <v>0</v>
      </c>
      <c r="R18" s="3">
        <v>6</v>
      </c>
      <c r="S18" s="3">
        <v>0</v>
      </c>
      <c r="T18" s="3" t="s">
        <v>10</v>
      </c>
      <c r="U18" s="3">
        <v>1</v>
      </c>
      <c r="V18" s="3">
        <v>2</v>
      </c>
      <c r="W18" s="3">
        <v>0</v>
      </c>
      <c r="X18" s="3">
        <v>0</v>
      </c>
      <c r="Y18" s="3">
        <v>0</v>
      </c>
      <c r="Z18" s="3" t="s">
        <v>70</v>
      </c>
      <c r="AA18" s="3" t="s">
        <v>369</v>
      </c>
      <c r="AB18" s="15"/>
    </row>
    <row r="19" spans="1:28" x14ac:dyDescent="0.3">
      <c r="A19" s="3" t="s">
        <v>6</v>
      </c>
      <c r="B19" s="7" t="s">
        <v>84</v>
      </c>
      <c r="C19" s="3" t="s">
        <v>13</v>
      </c>
      <c r="D19" s="3" t="s">
        <v>399</v>
      </c>
      <c r="E19" s="8">
        <v>44343</v>
      </c>
      <c r="F19" s="3" t="s">
        <v>85</v>
      </c>
      <c r="G19" s="3" t="s">
        <v>29</v>
      </c>
      <c r="H19" s="3">
        <v>4</v>
      </c>
      <c r="I19" s="3">
        <v>504</v>
      </c>
      <c r="J19" s="3" t="s">
        <v>10</v>
      </c>
      <c r="K19" s="3">
        <v>1</v>
      </c>
      <c r="L19" s="3">
        <v>0</v>
      </c>
      <c r="M19" s="3">
        <v>1</v>
      </c>
      <c r="N19" s="3" t="s">
        <v>24</v>
      </c>
      <c r="O19" s="3">
        <v>0</v>
      </c>
      <c r="P19" s="3">
        <v>0</v>
      </c>
      <c r="Q19" s="3">
        <v>0</v>
      </c>
      <c r="R19" s="3">
        <v>2</v>
      </c>
      <c r="S19" s="3">
        <v>0</v>
      </c>
      <c r="T19" s="3" t="s">
        <v>10</v>
      </c>
      <c r="U19" s="3">
        <v>4</v>
      </c>
      <c r="V19" s="3">
        <v>0</v>
      </c>
      <c r="W19" s="3">
        <v>0</v>
      </c>
      <c r="X19" s="3">
        <v>0</v>
      </c>
      <c r="Y19" s="3">
        <v>0</v>
      </c>
      <c r="Z19" s="3" t="s">
        <v>86</v>
      </c>
      <c r="AA19" s="3" t="s">
        <v>370</v>
      </c>
      <c r="AB19" s="15"/>
    </row>
    <row r="20" spans="1:28" x14ac:dyDescent="0.3">
      <c r="A20" s="3" t="s">
        <v>6</v>
      </c>
      <c r="B20" s="7" t="s">
        <v>87</v>
      </c>
      <c r="C20" s="3" t="s">
        <v>13</v>
      </c>
      <c r="D20" s="3" t="s">
        <v>400</v>
      </c>
      <c r="E20" s="8">
        <v>44429</v>
      </c>
      <c r="F20" s="3" t="s">
        <v>88</v>
      </c>
      <c r="G20" s="3" t="s">
        <v>29</v>
      </c>
      <c r="H20" s="3">
        <v>5</v>
      </c>
      <c r="I20" s="3">
        <v>991</v>
      </c>
      <c r="J20" s="3" t="s">
        <v>10</v>
      </c>
      <c r="K20" s="3">
        <v>2</v>
      </c>
      <c r="L20" s="3">
        <v>1</v>
      </c>
      <c r="M20" s="3">
        <v>4</v>
      </c>
      <c r="N20" s="3" t="s">
        <v>35</v>
      </c>
      <c r="O20" s="3">
        <v>0</v>
      </c>
      <c r="P20" s="3">
        <v>0</v>
      </c>
      <c r="Q20" s="3">
        <v>0</v>
      </c>
      <c r="R20" s="3">
        <v>2</v>
      </c>
      <c r="S20" s="3">
        <v>1</v>
      </c>
      <c r="T20" s="3" t="s">
        <v>10</v>
      </c>
      <c r="U20" s="3">
        <v>3</v>
      </c>
      <c r="V20" s="3">
        <v>2</v>
      </c>
      <c r="W20" s="3">
        <v>0</v>
      </c>
      <c r="X20" s="3">
        <v>0</v>
      </c>
      <c r="Y20" s="3">
        <v>0</v>
      </c>
      <c r="Z20" s="3" t="s">
        <v>89</v>
      </c>
      <c r="AA20" s="3" t="s">
        <v>371</v>
      </c>
      <c r="AB20" s="15"/>
    </row>
    <row r="21" spans="1:28" x14ac:dyDescent="0.3">
      <c r="A21" s="3" t="s">
        <v>6</v>
      </c>
      <c r="B21" s="7">
        <v>53</v>
      </c>
      <c r="C21" s="3" t="s">
        <v>13</v>
      </c>
      <c r="D21" s="3" t="s">
        <v>401</v>
      </c>
      <c r="E21" s="8">
        <v>44331</v>
      </c>
      <c r="F21" s="3" t="s">
        <v>92</v>
      </c>
      <c r="G21" s="3" t="s">
        <v>9</v>
      </c>
      <c r="H21" s="3">
        <v>4</v>
      </c>
      <c r="I21" s="3">
        <v>367</v>
      </c>
      <c r="J21" s="3" t="s">
        <v>10</v>
      </c>
      <c r="K21" s="3">
        <v>1</v>
      </c>
      <c r="L21" s="3">
        <v>0</v>
      </c>
      <c r="M21" s="3">
        <v>0</v>
      </c>
      <c r="N21" s="3" t="s">
        <v>24</v>
      </c>
      <c r="O21" s="3">
        <v>1</v>
      </c>
      <c r="P21" s="3">
        <v>0</v>
      </c>
      <c r="Q21" s="3">
        <v>0</v>
      </c>
      <c r="R21" s="3">
        <v>1</v>
      </c>
      <c r="S21" s="3">
        <v>1</v>
      </c>
      <c r="T21" s="3" t="s">
        <v>10</v>
      </c>
      <c r="U21" s="3">
        <v>4</v>
      </c>
      <c r="V21" s="3">
        <v>0</v>
      </c>
      <c r="W21" s="3">
        <v>0</v>
      </c>
      <c r="X21" s="3">
        <v>0</v>
      </c>
      <c r="Y21" s="3">
        <v>0</v>
      </c>
      <c r="Z21" s="3" t="s">
        <v>93</v>
      </c>
      <c r="AA21" s="3" t="s">
        <v>372</v>
      </c>
      <c r="AB21" s="15" t="s">
        <v>94</v>
      </c>
    </row>
    <row r="22" spans="1:28" x14ac:dyDescent="0.3">
      <c r="A22" s="3" t="s">
        <v>6</v>
      </c>
      <c r="B22" s="7" t="s">
        <v>95</v>
      </c>
      <c r="C22" s="3" t="s">
        <v>13</v>
      </c>
      <c r="D22" s="3" t="s">
        <v>402</v>
      </c>
      <c r="E22" s="8">
        <v>44541</v>
      </c>
      <c r="F22" s="3" t="s">
        <v>96</v>
      </c>
      <c r="G22" s="3" t="s">
        <v>9</v>
      </c>
      <c r="H22" s="3">
        <v>7</v>
      </c>
      <c r="I22" s="3">
        <v>691</v>
      </c>
      <c r="J22" s="3" t="s">
        <v>10</v>
      </c>
      <c r="K22" s="3">
        <v>2</v>
      </c>
      <c r="L22" s="3">
        <v>0</v>
      </c>
      <c r="M22" s="3">
        <v>4</v>
      </c>
      <c r="N22" s="3" t="s">
        <v>24</v>
      </c>
      <c r="O22" s="3">
        <v>3</v>
      </c>
      <c r="P22" s="3">
        <v>0</v>
      </c>
      <c r="Q22" s="3">
        <v>0</v>
      </c>
      <c r="R22" s="3">
        <v>0</v>
      </c>
      <c r="S22" s="3">
        <v>0</v>
      </c>
      <c r="T22" s="3" t="s">
        <v>24</v>
      </c>
      <c r="U22" s="3">
        <v>3</v>
      </c>
      <c r="V22" s="3">
        <v>2</v>
      </c>
      <c r="W22" s="3">
        <v>2</v>
      </c>
      <c r="X22" s="3">
        <v>0</v>
      </c>
      <c r="Y22" s="3">
        <v>0</v>
      </c>
      <c r="Z22" s="3" t="s">
        <v>98</v>
      </c>
      <c r="AA22" s="3" t="s">
        <v>35</v>
      </c>
      <c r="AB22" s="15" t="s">
        <v>97</v>
      </c>
    </row>
    <row r="23" spans="1:28" x14ac:dyDescent="0.3">
      <c r="A23" s="3" t="s">
        <v>6</v>
      </c>
      <c r="B23" s="7">
        <v>58</v>
      </c>
      <c r="C23" s="3" t="s">
        <v>13</v>
      </c>
      <c r="D23" s="3" t="s">
        <v>403</v>
      </c>
      <c r="E23" s="8">
        <v>43857</v>
      </c>
      <c r="F23" s="3" t="s">
        <v>99</v>
      </c>
      <c r="G23" s="3" t="s">
        <v>29</v>
      </c>
      <c r="H23" s="3">
        <v>3</v>
      </c>
      <c r="I23" s="3">
        <v>253</v>
      </c>
      <c r="J23" s="3" t="s">
        <v>24</v>
      </c>
      <c r="K23" s="3">
        <v>0</v>
      </c>
      <c r="L23" s="3">
        <v>0</v>
      </c>
      <c r="M23" s="3">
        <v>0</v>
      </c>
      <c r="N23" s="3" t="s">
        <v>35</v>
      </c>
      <c r="O23" s="3">
        <v>0</v>
      </c>
      <c r="P23" s="3">
        <v>0</v>
      </c>
      <c r="Q23" s="3">
        <v>0</v>
      </c>
      <c r="R23" s="3">
        <v>4</v>
      </c>
      <c r="S23" s="3">
        <v>0</v>
      </c>
      <c r="T23" s="3" t="s">
        <v>10</v>
      </c>
      <c r="U23" s="3">
        <v>1</v>
      </c>
      <c r="V23" s="3">
        <v>0</v>
      </c>
      <c r="W23" s="3">
        <v>0</v>
      </c>
      <c r="X23" s="3">
        <v>1</v>
      </c>
      <c r="Y23" s="3">
        <v>0</v>
      </c>
      <c r="Z23" s="3" t="s">
        <v>101</v>
      </c>
      <c r="AA23" s="3" t="s">
        <v>373</v>
      </c>
      <c r="AB23" s="15" t="s">
        <v>102</v>
      </c>
    </row>
    <row r="24" spans="1:28" x14ac:dyDescent="0.3">
      <c r="A24" s="7" t="s">
        <v>6</v>
      </c>
      <c r="B24" s="7">
        <v>59</v>
      </c>
      <c r="C24" s="7" t="s">
        <v>8</v>
      </c>
      <c r="D24" s="7" t="s">
        <v>404</v>
      </c>
      <c r="E24" s="8">
        <v>43848</v>
      </c>
      <c r="F24" s="3" t="s">
        <v>103</v>
      </c>
      <c r="G24" s="3" t="s">
        <v>9</v>
      </c>
      <c r="H24" s="7">
        <v>2</v>
      </c>
      <c r="I24" s="3">
        <v>436</v>
      </c>
      <c r="J24" s="3" t="s">
        <v>10</v>
      </c>
      <c r="K24" s="3">
        <v>0</v>
      </c>
      <c r="L24" s="3">
        <v>0</v>
      </c>
      <c r="M24" s="3">
        <v>0</v>
      </c>
      <c r="N24" s="3" t="s">
        <v>35</v>
      </c>
      <c r="O24" s="3">
        <v>0</v>
      </c>
      <c r="P24" s="3">
        <v>2</v>
      </c>
      <c r="Q24" s="3">
        <v>0</v>
      </c>
      <c r="R24" s="3">
        <v>1</v>
      </c>
      <c r="S24" s="3">
        <v>0</v>
      </c>
      <c r="T24" s="3" t="s">
        <v>24</v>
      </c>
      <c r="U24" s="3">
        <v>1</v>
      </c>
      <c r="V24" s="3">
        <v>1</v>
      </c>
      <c r="W24" s="3">
        <v>0</v>
      </c>
      <c r="X24" s="3">
        <v>0</v>
      </c>
      <c r="Y24" s="3">
        <v>0</v>
      </c>
      <c r="Z24" s="3" t="s">
        <v>104</v>
      </c>
      <c r="AA24" s="20" t="s">
        <v>195</v>
      </c>
      <c r="AB24" s="15" t="s">
        <v>105</v>
      </c>
    </row>
    <row r="25" spans="1:28" x14ac:dyDescent="0.3">
      <c r="A25" s="7" t="s">
        <v>6</v>
      </c>
      <c r="B25" s="7">
        <v>61</v>
      </c>
      <c r="C25" s="7" t="s">
        <v>8</v>
      </c>
      <c r="D25" s="7" t="s">
        <v>405</v>
      </c>
      <c r="E25" s="8">
        <v>43873</v>
      </c>
      <c r="F25" s="3" t="s">
        <v>106</v>
      </c>
      <c r="G25" s="3" t="s">
        <v>29</v>
      </c>
      <c r="H25" s="3">
        <v>2</v>
      </c>
      <c r="I25" s="3">
        <v>327</v>
      </c>
      <c r="J25" s="3" t="s">
        <v>10</v>
      </c>
      <c r="K25" s="3">
        <v>0</v>
      </c>
      <c r="L25" s="3">
        <v>0</v>
      </c>
      <c r="M25" s="3">
        <v>2</v>
      </c>
      <c r="N25" s="3" t="s">
        <v>24</v>
      </c>
      <c r="O25" s="3">
        <v>0</v>
      </c>
      <c r="P25" s="3">
        <v>0</v>
      </c>
      <c r="Q25" s="3">
        <v>0</v>
      </c>
      <c r="R25" s="3">
        <v>2</v>
      </c>
      <c r="S25" s="3">
        <v>0</v>
      </c>
      <c r="T25" s="3" t="s">
        <v>10</v>
      </c>
      <c r="U25" s="3">
        <v>2</v>
      </c>
      <c r="V25" s="3">
        <v>0</v>
      </c>
      <c r="W25" s="3">
        <v>0</v>
      </c>
      <c r="X25" s="3">
        <v>0</v>
      </c>
      <c r="Y25" s="3">
        <v>0</v>
      </c>
      <c r="Z25" s="3" t="s">
        <v>107</v>
      </c>
      <c r="AA25" s="3" t="s">
        <v>374</v>
      </c>
      <c r="AB25" s="15"/>
    </row>
    <row r="26" spans="1:28" x14ac:dyDescent="0.3">
      <c r="A26" s="7" t="s">
        <v>6</v>
      </c>
      <c r="B26" s="7" t="s">
        <v>108</v>
      </c>
      <c r="C26" s="7" t="s">
        <v>13</v>
      </c>
      <c r="D26" s="7" t="s">
        <v>406</v>
      </c>
      <c r="E26" s="8">
        <v>43850</v>
      </c>
      <c r="F26" s="3" t="s">
        <v>109</v>
      </c>
      <c r="G26" s="3" t="s">
        <v>29</v>
      </c>
      <c r="H26" s="7">
        <v>4</v>
      </c>
      <c r="I26" s="3">
        <v>978</v>
      </c>
      <c r="J26" s="3" t="s">
        <v>10</v>
      </c>
      <c r="K26" s="3">
        <v>1</v>
      </c>
      <c r="L26" s="3">
        <v>0</v>
      </c>
      <c r="M26" s="3">
        <v>3</v>
      </c>
      <c r="N26" s="3" t="s">
        <v>24</v>
      </c>
      <c r="O26" s="3">
        <v>0</v>
      </c>
      <c r="P26" s="3">
        <v>0</v>
      </c>
      <c r="Q26" s="3">
        <v>0</v>
      </c>
      <c r="R26" s="3">
        <v>9</v>
      </c>
      <c r="S26" s="3">
        <v>1</v>
      </c>
      <c r="T26" s="3" t="s">
        <v>10</v>
      </c>
      <c r="U26" s="3">
        <v>1</v>
      </c>
      <c r="V26" s="3">
        <v>0</v>
      </c>
      <c r="W26" s="3">
        <v>1</v>
      </c>
      <c r="X26" s="3">
        <v>0</v>
      </c>
      <c r="Y26" s="3">
        <v>0</v>
      </c>
      <c r="Z26" s="3" t="s">
        <v>110</v>
      </c>
      <c r="AA26" s="20" t="s">
        <v>375</v>
      </c>
      <c r="AB26" s="15" t="s">
        <v>111</v>
      </c>
    </row>
    <row r="27" spans="1:28" x14ac:dyDescent="0.3">
      <c r="A27" s="7" t="s">
        <v>6</v>
      </c>
      <c r="B27" s="7" t="s">
        <v>112</v>
      </c>
      <c r="C27" s="7" t="s">
        <v>8</v>
      </c>
      <c r="D27" s="7" t="s">
        <v>407</v>
      </c>
      <c r="E27" s="8">
        <v>43874</v>
      </c>
      <c r="F27" s="3" t="s">
        <v>113</v>
      </c>
      <c r="G27" s="3" t="s">
        <v>29</v>
      </c>
      <c r="H27" s="3">
        <v>2</v>
      </c>
      <c r="I27" s="3">
        <v>1409</v>
      </c>
      <c r="J27" s="3" t="s">
        <v>24</v>
      </c>
      <c r="K27" s="3">
        <v>0</v>
      </c>
      <c r="L27" s="3">
        <v>0</v>
      </c>
      <c r="M27" s="3">
        <v>0</v>
      </c>
      <c r="N27" s="3" t="s">
        <v>24</v>
      </c>
      <c r="O27" s="3">
        <v>0</v>
      </c>
      <c r="P27" s="3">
        <v>0</v>
      </c>
      <c r="Q27" s="3">
        <v>0</v>
      </c>
      <c r="R27" s="3">
        <v>4</v>
      </c>
      <c r="S27" s="3">
        <v>0</v>
      </c>
      <c r="T27" s="3" t="s">
        <v>10</v>
      </c>
      <c r="U27" s="3">
        <v>2</v>
      </c>
      <c r="V27" s="3">
        <v>0</v>
      </c>
      <c r="W27" s="3">
        <v>0</v>
      </c>
      <c r="X27" s="3">
        <v>0</v>
      </c>
      <c r="Y27" s="3">
        <v>0</v>
      </c>
      <c r="Z27" s="3" t="s">
        <v>114</v>
      </c>
      <c r="AA27" s="3" t="s">
        <v>376</v>
      </c>
      <c r="AB27" s="15"/>
    </row>
    <row r="28" spans="1:28" x14ac:dyDescent="0.3">
      <c r="A28" s="7" t="s">
        <v>6</v>
      </c>
      <c r="B28" s="7">
        <v>67</v>
      </c>
      <c r="C28" s="7" t="s">
        <v>8</v>
      </c>
      <c r="D28" s="7" t="s">
        <v>408</v>
      </c>
      <c r="E28" s="8">
        <v>43904</v>
      </c>
      <c r="F28" s="3" t="s">
        <v>115</v>
      </c>
      <c r="G28" s="3" t="s">
        <v>29</v>
      </c>
      <c r="H28" s="3">
        <v>2</v>
      </c>
      <c r="I28" s="3">
        <v>244</v>
      </c>
      <c r="J28" s="3" t="s">
        <v>10</v>
      </c>
      <c r="K28" s="3">
        <v>2</v>
      </c>
      <c r="L28" s="3">
        <v>0</v>
      </c>
      <c r="M28" s="3">
        <v>0</v>
      </c>
      <c r="N28" s="3" t="s">
        <v>24</v>
      </c>
      <c r="O28" s="3">
        <v>0</v>
      </c>
      <c r="P28" s="3">
        <v>0</v>
      </c>
      <c r="Q28" s="3">
        <v>0</v>
      </c>
      <c r="R28" s="3">
        <v>3</v>
      </c>
      <c r="S28" s="3">
        <v>0</v>
      </c>
      <c r="T28" s="3" t="s">
        <v>10</v>
      </c>
      <c r="U28" s="3">
        <v>2</v>
      </c>
      <c r="V28" s="3">
        <v>0</v>
      </c>
      <c r="W28" s="3">
        <v>0</v>
      </c>
      <c r="X28" s="3">
        <v>0</v>
      </c>
      <c r="Y28" s="3">
        <v>0</v>
      </c>
      <c r="Z28" s="3" t="s">
        <v>116</v>
      </c>
      <c r="AA28" s="3" t="s">
        <v>130</v>
      </c>
      <c r="AB28" s="15" t="s">
        <v>117</v>
      </c>
    </row>
    <row r="29" spans="1:28" x14ac:dyDescent="0.3">
      <c r="A29" s="7" t="s">
        <v>6</v>
      </c>
      <c r="B29" s="7" t="s">
        <v>118</v>
      </c>
      <c r="C29" s="7" t="s">
        <v>8</v>
      </c>
      <c r="D29" s="7" t="s">
        <v>409</v>
      </c>
      <c r="E29" s="8">
        <v>43859</v>
      </c>
      <c r="F29" s="3" t="s">
        <v>119</v>
      </c>
      <c r="G29" s="3" t="s">
        <v>9</v>
      </c>
      <c r="H29" s="7">
        <v>4</v>
      </c>
      <c r="I29" s="3">
        <v>568</v>
      </c>
      <c r="J29" s="3" t="s">
        <v>24</v>
      </c>
      <c r="K29" s="3">
        <v>2</v>
      </c>
      <c r="L29" s="3">
        <v>0</v>
      </c>
      <c r="M29" s="3">
        <v>4</v>
      </c>
      <c r="N29" s="3" t="s">
        <v>24</v>
      </c>
      <c r="O29" s="3">
        <v>0</v>
      </c>
      <c r="P29" s="3">
        <v>0</v>
      </c>
      <c r="Q29" s="3">
        <v>0</v>
      </c>
      <c r="R29" s="3">
        <v>6</v>
      </c>
      <c r="S29" s="3">
        <v>0</v>
      </c>
      <c r="T29" s="3" t="s">
        <v>10</v>
      </c>
      <c r="U29" s="3">
        <v>1</v>
      </c>
      <c r="V29" s="3">
        <v>0</v>
      </c>
      <c r="W29" s="3">
        <v>1</v>
      </c>
      <c r="X29" s="3">
        <v>0</v>
      </c>
      <c r="Y29" s="3">
        <v>0</v>
      </c>
      <c r="Z29" s="3" t="s">
        <v>121</v>
      </c>
      <c r="AA29" s="20" t="s">
        <v>377</v>
      </c>
      <c r="AB29" s="15" t="s">
        <v>120</v>
      </c>
    </row>
    <row r="30" spans="1:28" x14ac:dyDescent="0.3">
      <c r="A30" s="7" t="s">
        <v>6</v>
      </c>
      <c r="B30" s="7">
        <v>70</v>
      </c>
      <c r="C30" s="7" t="s">
        <v>8</v>
      </c>
      <c r="D30" s="7" t="s">
        <v>410</v>
      </c>
      <c r="E30" s="8">
        <v>43931</v>
      </c>
      <c r="F30" s="3" t="s">
        <v>122</v>
      </c>
      <c r="G30" s="3" t="s">
        <v>29</v>
      </c>
      <c r="H30" s="3">
        <v>2</v>
      </c>
      <c r="I30" s="3">
        <v>387</v>
      </c>
      <c r="J30" s="7" t="s">
        <v>10</v>
      </c>
      <c r="K30" s="7">
        <v>6</v>
      </c>
      <c r="L30" s="7">
        <v>0</v>
      </c>
      <c r="M30" s="7">
        <v>3</v>
      </c>
      <c r="N30" s="7" t="s">
        <v>24</v>
      </c>
      <c r="O30" s="7">
        <v>0</v>
      </c>
      <c r="P30" s="7">
        <v>0</v>
      </c>
      <c r="Q30" s="7">
        <v>0</v>
      </c>
      <c r="R30" s="7">
        <v>1</v>
      </c>
      <c r="S30" s="7">
        <v>0</v>
      </c>
      <c r="T30" s="7" t="s">
        <v>10</v>
      </c>
      <c r="U30" s="7">
        <v>1</v>
      </c>
      <c r="V30" s="3">
        <v>1</v>
      </c>
      <c r="W30" s="3">
        <v>0</v>
      </c>
      <c r="X30" s="3">
        <v>0</v>
      </c>
      <c r="Y30" s="3">
        <v>0</v>
      </c>
      <c r="Z30" s="3" t="s">
        <v>123</v>
      </c>
      <c r="AA30" s="3" t="s">
        <v>378</v>
      </c>
      <c r="AB30" s="15" t="s">
        <v>124</v>
      </c>
    </row>
    <row r="31" spans="1:28" x14ac:dyDescent="0.3">
      <c r="A31" s="7" t="s">
        <v>6</v>
      </c>
      <c r="B31" s="7" t="s">
        <v>127</v>
      </c>
      <c r="C31" s="7" t="s">
        <v>13</v>
      </c>
      <c r="D31" s="7" t="s">
        <v>411</v>
      </c>
      <c r="E31" s="8">
        <v>43942</v>
      </c>
      <c r="F31" s="3" t="s">
        <v>125</v>
      </c>
      <c r="G31" s="3" t="s">
        <v>9</v>
      </c>
      <c r="H31" s="3">
        <v>2</v>
      </c>
      <c r="I31" s="3">
        <v>566</v>
      </c>
      <c r="J31" s="7" t="s">
        <v>10</v>
      </c>
      <c r="K31" s="7">
        <v>2</v>
      </c>
      <c r="L31" s="7">
        <v>4</v>
      </c>
      <c r="M31" s="7">
        <v>3</v>
      </c>
      <c r="N31" s="7" t="s">
        <v>24</v>
      </c>
      <c r="O31" s="7">
        <v>0</v>
      </c>
      <c r="P31" s="7">
        <v>0</v>
      </c>
      <c r="Q31" s="7">
        <v>0</v>
      </c>
      <c r="R31" s="7">
        <v>5</v>
      </c>
      <c r="S31" s="7">
        <v>1</v>
      </c>
      <c r="T31" s="7" t="s">
        <v>10</v>
      </c>
      <c r="U31" s="7">
        <v>2</v>
      </c>
      <c r="V31" s="3">
        <v>0</v>
      </c>
      <c r="W31" s="3">
        <v>0</v>
      </c>
      <c r="X31" s="3">
        <v>0</v>
      </c>
      <c r="Y31" s="3">
        <v>0</v>
      </c>
      <c r="Z31" s="3" t="s">
        <v>128</v>
      </c>
      <c r="AA31" s="3" t="s">
        <v>129</v>
      </c>
      <c r="AB31" s="15"/>
    </row>
    <row r="32" spans="1:28" x14ac:dyDescent="0.3">
      <c r="A32" s="7" t="s">
        <v>6</v>
      </c>
      <c r="B32" s="7" t="s">
        <v>131</v>
      </c>
      <c r="C32" s="7" t="s">
        <v>13</v>
      </c>
      <c r="D32" s="7" t="s">
        <v>412</v>
      </c>
      <c r="E32" s="8">
        <v>43911</v>
      </c>
      <c r="F32" s="3" t="s">
        <v>132</v>
      </c>
      <c r="G32" s="3" t="s">
        <v>29</v>
      </c>
      <c r="H32" s="3">
        <v>2</v>
      </c>
      <c r="I32" s="3">
        <v>817</v>
      </c>
      <c r="J32" s="7" t="s">
        <v>10</v>
      </c>
      <c r="K32" s="7">
        <v>5</v>
      </c>
      <c r="L32" s="7">
        <v>0</v>
      </c>
      <c r="M32" s="7">
        <v>3</v>
      </c>
      <c r="N32" s="7" t="s">
        <v>24</v>
      </c>
      <c r="O32" s="7">
        <v>0</v>
      </c>
      <c r="P32" s="7">
        <v>0</v>
      </c>
      <c r="Q32" s="7">
        <v>0</v>
      </c>
      <c r="R32" s="7">
        <v>6</v>
      </c>
      <c r="S32" s="7">
        <v>0</v>
      </c>
      <c r="T32" s="7" t="s">
        <v>10</v>
      </c>
      <c r="U32" s="7">
        <v>2</v>
      </c>
      <c r="V32" s="3">
        <v>0</v>
      </c>
      <c r="W32" s="3">
        <v>0</v>
      </c>
      <c r="X32" s="3">
        <v>0</v>
      </c>
      <c r="Y32" s="3">
        <v>0</v>
      </c>
      <c r="Z32" s="3" t="s">
        <v>134</v>
      </c>
      <c r="AA32" s="3" t="s">
        <v>135</v>
      </c>
      <c r="AB32" s="15" t="s">
        <v>133</v>
      </c>
    </row>
    <row r="33" spans="1:28" x14ac:dyDescent="0.3">
      <c r="A33" s="7" t="s">
        <v>6</v>
      </c>
      <c r="B33" s="7" t="s">
        <v>136</v>
      </c>
      <c r="C33" s="7" t="s">
        <v>13</v>
      </c>
      <c r="D33" s="7" t="s">
        <v>413</v>
      </c>
      <c r="E33" s="8">
        <v>43841</v>
      </c>
      <c r="F33" s="3" t="s">
        <v>109</v>
      </c>
      <c r="G33" s="3" t="s">
        <v>29</v>
      </c>
      <c r="H33" s="3">
        <v>2</v>
      </c>
      <c r="I33" s="3">
        <v>2695</v>
      </c>
      <c r="J33" s="7" t="s">
        <v>10</v>
      </c>
      <c r="K33" s="7">
        <v>4</v>
      </c>
      <c r="L33" s="7">
        <v>0</v>
      </c>
      <c r="M33" s="7">
        <v>5</v>
      </c>
      <c r="N33" s="7" t="s">
        <v>24</v>
      </c>
      <c r="O33" s="7">
        <v>0</v>
      </c>
      <c r="P33" s="7">
        <v>0</v>
      </c>
      <c r="Q33" s="7">
        <v>0</v>
      </c>
      <c r="R33" s="7">
        <v>6</v>
      </c>
      <c r="S33" s="7">
        <v>0</v>
      </c>
      <c r="T33" s="7" t="s">
        <v>10</v>
      </c>
      <c r="U33" s="7">
        <v>1</v>
      </c>
      <c r="V33" s="3">
        <v>0</v>
      </c>
      <c r="W33" s="3">
        <v>1</v>
      </c>
      <c r="X33" s="3">
        <v>0</v>
      </c>
      <c r="Y33" s="3">
        <v>0</v>
      </c>
      <c r="Z33" s="3" t="s">
        <v>138</v>
      </c>
      <c r="AA33" s="3" t="s">
        <v>139</v>
      </c>
      <c r="AB33" s="15" t="s">
        <v>137</v>
      </c>
    </row>
    <row r="34" spans="1:28" x14ac:dyDescent="0.3">
      <c r="A34" s="7" t="s">
        <v>6</v>
      </c>
      <c r="B34" s="7">
        <v>79</v>
      </c>
      <c r="C34" s="7" t="s">
        <v>13</v>
      </c>
      <c r="D34" s="24">
        <v>100000</v>
      </c>
      <c r="E34" s="8">
        <v>43939</v>
      </c>
      <c r="F34" s="3" t="s">
        <v>140</v>
      </c>
      <c r="G34" s="3" t="s">
        <v>29</v>
      </c>
      <c r="H34" s="3">
        <v>2</v>
      </c>
      <c r="I34" s="3">
        <v>33</v>
      </c>
      <c r="J34" s="7" t="s">
        <v>10</v>
      </c>
      <c r="K34" s="7">
        <v>0</v>
      </c>
      <c r="L34" s="7">
        <v>0</v>
      </c>
      <c r="M34" s="7">
        <v>0</v>
      </c>
      <c r="N34" s="7" t="s">
        <v>35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 t="s">
        <v>10</v>
      </c>
      <c r="U34" s="7">
        <v>1</v>
      </c>
      <c r="V34" s="3">
        <v>0</v>
      </c>
      <c r="W34" s="3">
        <v>1</v>
      </c>
      <c r="X34" s="3">
        <v>0</v>
      </c>
      <c r="Y34" s="3">
        <v>0</v>
      </c>
      <c r="Z34" s="3" t="s">
        <v>141</v>
      </c>
      <c r="AA34" s="3" t="s">
        <v>35</v>
      </c>
      <c r="AB34" s="15"/>
    </row>
    <row r="35" spans="1:28" x14ac:dyDescent="0.3">
      <c r="A35" s="7" t="s">
        <v>6</v>
      </c>
      <c r="B35" s="7">
        <v>80</v>
      </c>
      <c r="C35" s="7" t="s">
        <v>8</v>
      </c>
      <c r="D35" s="7" t="s">
        <v>414</v>
      </c>
      <c r="E35" s="8">
        <v>43843</v>
      </c>
      <c r="F35" s="3" t="s">
        <v>142</v>
      </c>
      <c r="G35" s="3" t="s">
        <v>29</v>
      </c>
      <c r="H35" s="3">
        <v>2</v>
      </c>
      <c r="I35" s="3">
        <v>376</v>
      </c>
      <c r="J35" s="7" t="s">
        <v>10</v>
      </c>
      <c r="K35" s="7">
        <v>1</v>
      </c>
      <c r="L35" s="7">
        <v>0</v>
      </c>
      <c r="M35" s="7">
        <v>3</v>
      </c>
      <c r="N35" s="7" t="s">
        <v>24</v>
      </c>
      <c r="O35" s="7">
        <v>2</v>
      </c>
      <c r="P35" s="7">
        <v>0</v>
      </c>
      <c r="Q35" s="7">
        <v>0</v>
      </c>
      <c r="R35" s="7">
        <v>5</v>
      </c>
      <c r="S35" s="7">
        <v>0</v>
      </c>
      <c r="T35" s="7" t="s">
        <v>10</v>
      </c>
      <c r="U35" s="7">
        <v>1</v>
      </c>
      <c r="V35" s="3">
        <v>0</v>
      </c>
      <c r="W35" s="3">
        <v>1</v>
      </c>
      <c r="X35" s="3">
        <v>0</v>
      </c>
      <c r="Y35" s="3">
        <v>0</v>
      </c>
      <c r="Z35" s="3" t="s">
        <v>143</v>
      </c>
      <c r="AA35" s="3" t="s">
        <v>178</v>
      </c>
      <c r="AB35" s="15"/>
    </row>
    <row r="36" spans="1:28" x14ac:dyDescent="0.3">
      <c r="A36" s="7" t="s">
        <v>6</v>
      </c>
      <c r="B36" s="7">
        <v>81</v>
      </c>
      <c r="C36" s="7" t="s">
        <v>8</v>
      </c>
      <c r="D36" s="7" t="s">
        <v>415</v>
      </c>
      <c r="E36" s="8">
        <v>43901</v>
      </c>
      <c r="F36" s="3" t="s">
        <v>144</v>
      </c>
      <c r="G36" s="16" t="s">
        <v>145</v>
      </c>
      <c r="H36" s="3">
        <v>2</v>
      </c>
      <c r="I36" s="3">
        <v>363</v>
      </c>
      <c r="J36" s="7" t="s">
        <v>10</v>
      </c>
      <c r="K36" s="7">
        <v>1</v>
      </c>
      <c r="L36" s="7">
        <v>0</v>
      </c>
      <c r="M36" s="7">
        <v>2</v>
      </c>
      <c r="N36" s="7" t="s">
        <v>24</v>
      </c>
      <c r="O36" s="7">
        <v>4</v>
      </c>
      <c r="P36" s="7">
        <v>0</v>
      </c>
      <c r="Q36" s="7">
        <v>0</v>
      </c>
      <c r="R36" s="7">
        <v>6</v>
      </c>
      <c r="S36" s="7">
        <v>0</v>
      </c>
      <c r="T36" s="7" t="s">
        <v>10</v>
      </c>
      <c r="U36" s="7">
        <v>2</v>
      </c>
      <c r="V36" s="3">
        <v>0</v>
      </c>
      <c r="W36" s="3">
        <v>0</v>
      </c>
      <c r="X36" s="3">
        <v>0</v>
      </c>
      <c r="Y36" s="3">
        <v>0</v>
      </c>
      <c r="Z36" s="3" t="s">
        <v>146</v>
      </c>
      <c r="AA36" s="3" t="s">
        <v>147</v>
      </c>
      <c r="AB36" s="15" t="s">
        <v>148</v>
      </c>
    </row>
    <row r="37" spans="1:28" x14ac:dyDescent="0.3">
      <c r="A37" s="7" t="s">
        <v>6</v>
      </c>
      <c r="B37" s="7">
        <v>82</v>
      </c>
      <c r="C37" s="7" t="s">
        <v>8</v>
      </c>
      <c r="D37" s="7" t="s">
        <v>416</v>
      </c>
      <c r="E37" s="8">
        <v>44264</v>
      </c>
      <c r="F37" s="3" t="s">
        <v>149</v>
      </c>
      <c r="G37" s="16" t="s">
        <v>29</v>
      </c>
      <c r="H37" s="3">
        <v>3</v>
      </c>
      <c r="I37" s="3">
        <v>302</v>
      </c>
      <c r="J37" s="7" t="s">
        <v>151</v>
      </c>
      <c r="K37" s="7">
        <v>2</v>
      </c>
      <c r="L37" s="7">
        <v>0</v>
      </c>
      <c r="M37" s="7">
        <v>0</v>
      </c>
      <c r="N37" s="7" t="s">
        <v>24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 t="s">
        <v>24</v>
      </c>
      <c r="U37" s="7">
        <v>3</v>
      </c>
      <c r="V37" s="3">
        <v>0</v>
      </c>
      <c r="W37" s="3">
        <v>0</v>
      </c>
      <c r="X37" s="3">
        <v>0</v>
      </c>
      <c r="Y37" s="3">
        <v>0</v>
      </c>
      <c r="Z37" s="3" t="s">
        <v>152</v>
      </c>
      <c r="AA37" s="3" t="s">
        <v>35</v>
      </c>
      <c r="AB37" s="15" t="s">
        <v>150</v>
      </c>
    </row>
    <row r="38" spans="1:28" x14ac:dyDescent="0.3">
      <c r="A38" s="7" t="s">
        <v>6</v>
      </c>
      <c r="B38" s="7">
        <v>83</v>
      </c>
      <c r="C38" s="7" t="s">
        <v>8</v>
      </c>
      <c r="D38" s="7" t="s">
        <v>417</v>
      </c>
      <c r="E38" s="8">
        <v>44177</v>
      </c>
      <c r="F38" s="7" t="s">
        <v>153</v>
      </c>
      <c r="G38" s="16" t="s">
        <v>29</v>
      </c>
      <c r="H38" s="3">
        <v>2</v>
      </c>
      <c r="I38" s="3">
        <v>169</v>
      </c>
      <c r="J38" s="7" t="s">
        <v>10</v>
      </c>
      <c r="K38" s="7">
        <v>1</v>
      </c>
      <c r="L38" s="7">
        <v>0</v>
      </c>
      <c r="M38" s="7">
        <v>4</v>
      </c>
      <c r="N38" s="7" t="s">
        <v>24</v>
      </c>
      <c r="O38" s="7">
        <v>0</v>
      </c>
      <c r="P38" s="7">
        <v>0</v>
      </c>
      <c r="Q38" s="7">
        <v>0</v>
      </c>
      <c r="R38" s="7">
        <v>3</v>
      </c>
      <c r="S38" s="7">
        <v>0</v>
      </c>
      <c r="T38" s="7" t="s">
        <v>10</v>
      </c>
      <c r="U38" s="7">
        <v>2</v>
      </c>
      <c r="V38" s="3">
        <v>0</v>
      </c>
      <c r="W38" s="3">
        <v>0</v>
      </c>
      <c r="X38" s="3">
        <v>0</v>
      </c>
      <c r="Y38" s="3">
        <v>0</v>
      </c>
      <c r="Z38" s="3" t="s">
        <v>34</v>
      </c>
      <c r="AA38" s="3" t="s">
        <v>154</v>
      </c>
      <c r="AB38" s="15" t="s">
        <v>155</v>
      </c>
    </row>
    <row r="39" spans="1:28" x14ac:dyDescent="0.3">
      <c r="A39" s="7" t="s">
        <v>6</v>
      </c>
      <c r="B39" s="7">
        <v>84</v>
      </c>
      <c r="C39" s="7" t="s">
        <v>8</v>
      </c>
      <c r="D39" s="7" t="s">
        <v>418</v>
      </c>
      <c r="E39" s="8">
        <v>44107</v>
      </c>
      <c r="F39" s="3" t="s">
        <v>156</v>
      </c>
      <c r="G39" s="16" t="s">
        <v>29</v>
      </c>
      <c r="H39" s="3">
        <v>2</v>
      </c>
      <c r="I39" s="3">
        <v>394</v>
      </c>
      <c r="J39" s="7" t="s">
        <v>10</v>
      </c>
      <c r="K39" s="7">
        <v>0</v>
      </c>
      <c r="L39" s="7">
        <v>0</v>
      </c>
      <c r="M39" s="7">
        <v>1</v>
      </c>
      <c r="N39" s="7" t="s">
        <v>24</v>
      </c>
      <c r="O39" s="7">
        <v>0</v>
      </c>
      <c r="P39" s="7">
        <v>0</v>
      </c>
      <c r="Q39" s="7">
        <v>0</v>
      </c>
      <c r="R39" s="7">
        <v>0</v>
      </c>
      <c r="S39" s="7">
        <v>1</v>
      </c>
      <c r="T39" s="7" t="s">
        <v>10</v>
      </c>
      <c r="U39" s="7">
        <v>1</v>
      </c>
      <c r="V39" s="3">
        <v>1</v>
      </c>
      <c r="W39" s="3">
        <v>0</v>
      </c>
      <c r="X39" s="3">
        <v>0</v>
      </c>
      <c r="Y39" s="3">
        <v>0</v>
      </c>
      <c r="Z39" s="3" t="s">
        <v>157</v>
      </c>
      <c r="AA39" s="3" t="s">
        <v>158</v>
      </c>
      <c r="AB39" s="15"/>
    </row>
    <row r="40" spans="1:28" x14ac:dyDescent="0.3">
      <c r="A40" s="7" t="s">
        <v>6</v>
      </c>
      <c r="B40" s="7" t="s">
        <v>159</v>
      </c>
      <c r="C40" s="7" t="s">
        <v>8</v>
      </c>
      <c r="D40" s="7" t="s">
        <v>419</v>
      </c>
      <c r="E40" s="8">
        <v>44268</v>
      </c>
      <c r="F40" s="3" t="s">
        <v>47</v>
      </c>
      <c r="G40" s="16" t="s">
        <v>29</v>
      </c>
      <c r="H40" s="3">
        <v>2</v>
      </c>
      <c r="I40" s="3">
        <v>935</v>
      </c>
      <c r="J40" s="7" t="s">
        <v>151</v>
      </c>
      <c r="K40" s="7">
        <v>1</v>
      </c>
      <c r="L40" s="7">
        <v>0</v>
      </c>
      <c r="M40" s="7">
        <v>3</v>
      </c>
      <c r="N40" s="7" t="s">
        <v>24</v>
      </c>
      <c r="O40" s="7">
        <v>0</v>
      </c>
      <c r="P40" s="7">
        <v>0</v>
      </c>
      <c r="Q40" s="7">
        <v>0</v>
      </c>
      <c r="R40" s="7">
        <v>1</v>
      </c>
      <c r="S40" s="7">
        <v>3</v>
      </c>
      <c r="T40" s="7" t="s">
        <v>10</v>
      </c>
      <c r="U40" s="7">
        <v>1</v>
      </c>
      <c r="V40" s="3">
        <v>0</v>
      </c>
      <c r="W40" s="3">
        <v>1</v>
      </c>
      <c r="X40" s="3">
        <v>0</v>
      </c>
      <c r="Y40" s="3">
        <v>0</v>
      </c>
      <c r="Z40" s="3" t="s">
        <v>160</v>
      </c>
      <c r="AA40" s="20" t="s">
        <v>179</v>
      </c>
      <c r="AB40" s="15" t="s">
        <v>161</v>
      </c>
    </row>
    <row r="41" spans="1:28" x14ac:dyDescent="0.3">
      <c r="A41" s="7" t="s">
        <v>6</v>
      </c>
      <c r="B41" s="7" t="s">
        <v>162</v>
      </c>
      <c r="C41" s="7" t="s">
        <v>13</v>
      </c>
      <c r="D41" s="7" t="s">
        <v>420</v>
      </c>
      <c r="E41" s="8">
        <v>44215</v>
      </c>
      <c r="F41" s="3" t="s">
        <v>109</v>
      </c>
      <c r="G41" s="16" t="s">
        <v>29</v>
      </c>
      <c r="H41" s="7">
        <v>5</v>
      </c>
      <c r="I41" s="3">
        <v>1065</v>
      </c>
      <c r="J41" s="7" t="s">
        <v>10</v>
      </c>
      <c r="K41" s="7">
        <v>2</v>
      </c>
      <c r="L41" s="7">
        <v>3</v>
      </c>
      <c r="M41" s="7">
        <v>1</v>
      </c>
      <c r="N41" s="7" t="s">
        <v>24</v>
      </c>
      <c r="O41" s="7">
        <v>0</v>
      </c>
      <c r="P41" s="7">
        <v>0</v>
      </c>
      <c r="Q41" s="7">
        <v>0</v>
      </c>
      <c r="R41" s="7">
        <v>4</v>
      </c>
      <c r="S41" s="7">
        <v>0</v>
      </c>
      <c r="T41" s="7" t="s">
        <v>10</v>
      </c>
      <c r="U41" s="7">
        <v>2</v>
      </c>
      <c r="V41" s="3">
        <v>0</v>
      </c>
      <c r="W41" s="3">
        <v>0</v>
      </c>
      <c r="X41" s="3">
        <v>0</v>
      </c>
      <c r="Y41" s="3">
        <v>0</v>
      </c>
      <c r="Z41" s="3" t="s">
        <v>164</v>
      </c>
      <c r="AA41" s="20" t="s">
        <v>165</v>
      </c>
      <c r="AB41" s="17" t="s">
        <v>163</v>
      </c>
    </row>
    <row r="42" spans="1:28" x14ac:dyDescent="0.3">
      <c r="A42" s="7" t="s">
        <v>166</v>
      </c>
      <c r="B42" s="7" t="s">
        <v>80</v>
      </c>
      <c r="C42" s="7" t="s">
        <v>167</v>
      </c>
      <c r="D42" s="7" t="s">
        <v>421</v>
      </c>
      <c r="E42" s="8">
        <v>44218</v>
      </c>
      <c r="F42" s="3" t="s">
        <v>168</v>
      </c>
      <c r="G42" s="16" t="s">
        <v>9</v>
      </c>
      <c r="H42" s="7">
        <v>4</v>
      </c>
      <c r="I42" s="3">
        <v>548</v>
      </c>
      <c r="J42" s="7" t="s">
        <v>24</v>
      </c>
      <c r="K42" s="7">
        <v>1</v>
      </c>
      <c r="L42" s="7">
        <v>0</v>
      </c>
      <c r="M42" s="7">
        <v>1</v>
      </c>
      <c r="N42" s="7" t="s">
        <v>35</v>
      </c>
      <c r="O42" s="7">
        <v>0</v>
      </c>
      <c r="P42" s="7">
        <v>0</v>
      </c>
      <c r="Q42" s="7">
        <v>0</v>
      </c>
      <c r="R42" s="7">
        <v>6</v>
      </c>
      <c r="S42" s="7">
        <v>1</v>
      </c>
      <c r="T42" s="7" t="s">
        <v>10</v>
      </c>
      <c r="U42" s="7">
        <v>2</v>
      </c>
      <c r="V42" s="3">
        <v>0</v>
      </c>
      <c r="W42" s="3">
        <v>0</v>
      </c>
      <c r="X42" s="3">
        <v>0</v>
      </c>
      <c r="Y42" s="3">
        <v>0</v>
      </c>
      <c r="Z42" s="3" t="s">
        <v>170</v>
      </c>
      <c r="AA42" s="20" t="s">
        <v>171</v>
      </c>
      <c r="AB42" s="17" t="s">
        <v>169</v>
      </c>
    </row>
    <row r="43" spans="1:28" x14ac:dyDescent="0.3">
      <c r="A43" s="7" t="s">
        <v>166</v>
      </c>
      <c r="B43" s="7" t="s">
        <v>173</v>
      </c>
      <c r="C43" s="7" t="s">
        <v>8</v>
      </c>
      <c r="D43" s="7" t="s">
        <v>422</v>
      </c>
      <c r="E43" s="8">
        <v>44216</v>
      </c>
      <c r="F43" s="3" t="s">
        <v>174</v>
      </c>
      <c r="G43" s="16" t="s">
        <v>29</v>
      </c>
      <c r="H43" s="3">
        <v>2</v>
      </c>
      <c r="I43" s="3">
        <v>436</v>
      </c>
      <c r="J43" s="7" t="s">
        <v>10</v>
      </c>
      <c r="K43" s="7">
        <v>0</v>
      </c>
      <c r="L43" s="7">
        <v>0</v>
      </c>
      <c r="M43" s="7">
        <v>0</v>
      </c>
      <c r="N43" s="7" t="s">
        <v>24</v>
      </c>
      <c r="O43" s="7">
        <v>1</v>
      </c>
      <c r="P43" s="7">
        <v>0</v>
      </c>
      <c r="Q43" s="7">
        <v>0</v>
      </c>
      <c r="R43" s="7">
        <v>2</v>
      </c>
      <c r="S43" s="7">
        <v>0</v>
      </c>
      <c r="T43" s="7" t="s">
        <v>10</v>
      </c>
      <c r="U43" s="7">
        <v>1</v>
      </c>
      <c r="V43" s="3">
        <v>0</v>
      </c>
      <c r="W43" s="3">
        <v>1</v>
      </c>
      <c r="X43" s="3">
        <v>0</v>
      </c>
      <c r="Y43" s="3">
        <v>0</v>
      </c>
      <c r="Z43" s="3" t="s">
        <v>175</v>
      </c>
      <c r="AA43" s="20" t="s">
        <v>176</v>
      </c>
      <c r="AB43" s="17" t="s">
        <v>177</v>
      </c>
    </row>
    <row r="44" spans="1:28" x14ac:dyDescent="0.3">
      <c r="A44" s="7" t="s">
        <v>166</v>
      </c>
      <c r="B44" s="7" t="s">
        <v>18</v>
      </c>
      <c r="C44" s="7" t="s">
        <v>8</v>
      </c>
      <c r="D44" s="7" t="s">
        <v>423</v>
      </c>
      <c r="E44" s="8">
        <v>44240</v>
      </c>
      <c r="F44" s="3" t="s">
        <v>47</v>
      </c>
      <c r="G44" s="16" t="s">
        <v>29</v>
      </c>
      <c r="H44" s="3">
        <v>2</v>
      </c>
      <c r="I44" s="3">
        <v>1220</v>
      </c>
      <c r="J44" s="7" t="s">
        <v>10</v>
      </c>
      <c r="K44" s="7">
        <v>2</v>
      </c>
      <c r="L44" s="7">
        <v>0</v>
      </c>
      <c r="M44" s="7">
        <v>1</v>
      </c>
      <c r="N44" s="7" t="s">
        <v>24</v>
      </c>
      <c r="O44" s="7">
        <v>2</v>
      </c>
      <c r="P44" s="7">
        <v>0</v>
      </c>
      <c r="Q44" s="7">
        <v>0</v>
      </c>
      <c r="R44" s="7">
        <v>4</v>
      </c>
      <c r="S44" s="7">
        <v>2</v>
      </c>
      <c r="T44" s="7" t="s">
        <v>10</v>
      </c>
      <c r="U44" s="7">
        <v>1</v>
      </c>
      <c r="V44" s="3">
        <v>1</v>
      </c>
      <c r="W44" s="3">
        <v>0</v>
      </c>
      <c r="X44" s="3">
        <v>0</v>
      </c>
      <c r="Y44" s="3">
        <v>0</v>
      </c>
      <c r="Z44" s="3" t="s">
        <v>180</v>
      </c>
      <c r="AA44" s="3" t="s">
        <v>181</v>
      </c>
      <c r="AB44" s="17"/>
    </row>
    <row r="45" spans="1:28" x14ac:dyDescent="0.3">
      <c r="A45" s="7" t="s">
        <v>166</v>
      </c>
      <c r="B45" s="7" t="s">
        <v>27</v>
      </c>
      <c r="C45" s="7" t="s">
        <v>167</v>
      </c>
      <c r="D45" s="7" t="s">
        <v>424</v>
      </c>
      <c r="E45" s="8">
        <v>44025</v>
      </c>
      <c r="F45" s="3" t="s">
        <v>182</v>
      </c>
      <c r="G45" s="16" t="s">
        <v>9</v>
      </c>
      <c r="H45" s="3">
        <v>2</v>
      </c>
      <c r="I45" s="3">
        <v>644</v>
      </c>
      <c r="J45" s="7" t="s">
        <v>10</v>
      </c>
      <c r="K45" s="7">
        <v>0</v>
      </c>
      <c r="L45" s="7">
        <v>9</v>
      </c>
      <c r="M45" s="7">
        <v>0</v>
      </c>
      <c r="N45" s="7" t="s">
        <v>35</v>
      </c>
      <c r="O45" s="7">
        <v>0</v>
      </c>
      <c r="P45" s="7">
        <v>0</v>
      </c>
      <c r="Q45" s="7">
        <v>0</v>
      </c>
      <c r="R45" s="7">
        <v>2</v>
      </c>
      <c r="S45" s="7">
        <v>3</v>
      </c>
      <c r="T45" s="7" t="s">
        <v>10</v>
      </c>
      <c r="U45" s="7">
        <v>2</v>
      </c>
      <c r="V45" s="3">
        <v>0</v>
      </c>
      <c r="W45" s="3">
        <v>0</v>
      </c>
      <c r="X45" s="3">
        <v>0</v>
      </c>
      <c r="Y45" s="3">
        <v>0</v>
      </c>
      <c r="Z45" s="3" t="s">
        <v>183</v>
      </c>
      <c r="AA45" s="3" t="s">
        <v>184</v>
      </c>
      <c r="AB45" s="17"/>
    </row>
    <row r="46" spans="1:28" x14ac:dyDescent="0.3">
      <c r="A46" s="7" t="s">
        <v>166</v>
      </c>
      <c r="B46" s="7">
        <v>21</v>
      </c>
      <c r="C46" s="7" t="s">
        <v>8</v>
      </c>
      <c r="D46" s="7" t="s">
        <v>425</v>
      </c>
      <c r="E46" s="8">
        <v>44026</v>
      </c>
      <c r="F46" s="3" t="s">
        <v>185</v>
      </c>
      <c r="G46" s="16" t="s">
        <v>29</v>
      </c>
      <c r="H46" s="3">
        <v>2</v>
      </c>
      <c r="I46" s="3">
        <v>384</v>
      </c>
      <c r="J46" s="7" t="s">
        <v>10</v>
      </c>
      <c r="K46" s="7">
        <v>0</v>
      </c>
      <c r="L46" s="7">
        <v>0</v>
      </c>
      <c r="M46" s="7">
        <v>2</v>
      </c>
      <c r="N46" s="7" t="s">
        <v>24</v>
      </c>
      <c r="O46" s="7">
        <v>2</v>
      </c>
      <c r="P46" s="7">
        <v>0</v>
      </c>
      <c r="Q46" s="7">
        <v>0</v>
      </c>
      <c r="R46" s="7">
        <v>8</v>
      </c>
      <c r="S46" s="7">
        <v>0</v>
      </c>
      <c r="T46" s="7" t="s">
        <v>10</v>
      </c>
      <c r="U46" s="7">
        <v>1</v>
      </c>
      <c r="V46" s="3">
        <v>1</v>
      </c>
      <c r="W46" s="3">
        <v>0</v>
      </c>
      <c r="X46" s="3">
        <v>0</v>
      </c>
      <c r="Y46" s="3">
        <v>0</v>
      </c>
      <c r="Z46" s="3" t="s">
        <v>186</v>
      </c>
      <c r="AA46" s="3" t="s">
        <v>187</v>
      </c>
      <c r="AB46" s="17"/>
    </row>
    <row r="47" spans="1:28" x14ac:dyDescent="0.3">
      <c r="A47" s="7" t="s">
        <v>166</v>
      </c>
      <c r="B47" s="7">
        <v>22</v>
      </c>
      <c r="C47" s="7" t="s">
        <v>8</v>
      </c>
      <c r="D47" s="7" t="s">
        <v>384</v>
      </c>
      <c r="E47" s="8">
        <v>44027</v>
      </c>
      <c r="F47" s="3" t="s">
        <v>188</v>
      </c>
      <c r="G47" s="16" t="s">
        <v>29</v>
      </c>
      <c r="H47" s="3">
        <v>2</v>
      </c>
      <c r="I47" s="3">
        <v>66</v>
      </c>
      <c r="J47" s="7" t="s">
        <v>10</v>
      </c>
      <c r="K47" s="7">
        <v>0</v>
      </c>
      <c r="L47" s="7">
        <v>0</v>
      </c>
      <c r="M47" s="7">
        <v>2</v>
      </c>
      <c r="N47" s="7" t="s">
        <v>35</v>
      </c>
      <c r="O47" s="7">
        <v>0</v>
      </c>
      <c r="P47" s="7">
        <v>0</v>
      </c>
      <c r="Q47" s="7">
        <v>0</v>
      </c>
      <c r="R47" s="7">
        <v>1</v>
      </c>
      <c r="S47" s="7">
        <v>0</v>
      </c>
      <c r="T47" s="7" t="s">
        <v>10</v>
      </c>
      <c r="U47" s="7">
        <v>2</v>
      </c>
      <c r="V47" s="3">
        <v>0</v>
      </c>
      <c r="W47" s="3">
        <v>0</v>
      </c>
      <c r="X47" s="3">
        <v>0</v>
      </c>
      <c r="Y47" s="3">
        <v>0</v>
      </c>
      <c r="Z47" s="3" t="s">
        <v>189</v>
      </c>
      <c r="AA47" s="3" t="s">
        <v>190</v>
      </c>
      <c r="AB47" s="17" t="s">
        <v>191</v>
      </c>
    </row>
    <row r="48" spans="1:28" x14ac:dyDescent="0.3">
      <c r="A48" s="7" t="s">
        <v>166</v>
      </c>
      <c r="B48" s="7">
        <v>23</v>
      </c>
      <c r="C48" s="7" t="s">
        <v>8</v>
      </c>
      <c r="D48" s="7" t="s">
        <v>384</v>
      </c>
      <c r="E48" s="8">
        <v>43966</v>
      </c>
      <c r="F48" s="3" t="s">
        <v>28</v>
      </c>
      <c r="G48" s="16" t="s">
        <v>29</v>
      </c>
      <c r="H48" s="3">
        <v>2</v>
      </c>
      <c r="I48" s="3">
        <v>159</v>
      </c>
      <c r="J48" s="7" t="s">
        <v>24</v>
      </c>
      <c r="K48" s="7">
        <v>0</v>
      </c>
      <c r="L48" s="7">
        <v>0</v>
      </c>
      <c r="M48" s="7">
        <v>1</v>
      </c>
      <c r="N48" s="7" t="s">
        <v>35</v>
      </c>
      <c r="O48" s="7">
        <v>0</v>
      </c>
      <c r="P48" s="7">
        <v>0</v>
      </c>
      <c r="Q48" s="7">
        <v>0</v>
      </c>
      <c r="R48" s="7">
        <v>2</v>
      </c>
      <c r="S48" s="7">
        <v>0</v>
      </c>
      <c r="T48" s="7" t="s">
        <v>10</v>
      </c>
      <c r="U48" s="7">
        <v>2</v>
      </c>
      <c r="V48" s="3">
        <v>0</v>
      </c>
      <c r="W48" s="3">
        <v>0</v>
      </c>
      <c r="X48" s="3">
        <v>0</v>
      </c>
      <c r="Y48" s="3">
        <v>0</v>
      </c>
      <c r="Z48" s="3" t="s">
        <v>192</v>
      </c>
      <c r="AA48" s="3" t="s">
        <v>193</v>
      </c>
      <c r="AB48" s="17"/>
    </row>
    <row r="49" spans="1:28" x14ac:dyDescent="0.3">
      <c r="A49" s="7" t="s">
        <v>166</v>
      </c>
      <c r="B49" s="7">
        <v>24</v>
      </c>
      <c r="C49" s="7" t="s">
        <v>8</v>
      </c>
      <c r="D49" s="7">
        <v>1</v>
      </c>
      <c r="E49" s="8">
        <v>44041</v>
      </c>
      <c r="F49" s="3" t="s">
        <v>182</v>
      </c>
      <c r="G49" s="16" t="s">
        <v>9</v>
      </c>
      <c r="H49" s="3">
        <v>2</v>
      </c>
      <c r="I49" s="3">
        <v>156</v>
      </c>
      <c r="J49" s="7" t="s">
        <v>10</v>
      </c>
      <c r="K49" s="7">
        <v>1</v>
      </c>
      <c r="L49" s="7">
        <v>0</v>
      </c>
      <c r="M49" s="7">
        <v>1</v>
      </c>
      <c r="N49" s="7" t="s">
        <v>24</v>
      </c>
      <c r="O49" s="7">
        <v>2</v>
      </c>
      <c r="P49" s="7">
        <v>0</v>
      </c>
      <c r="Q49" s="7">
        <v>0</v>
      </c>
      <c r="R49" s="7">
        <v>1</v>
      </c>
      <c r="S49" s="7">
        <v>0</v>
      </c>
      <c r="T49" s="7" t="s">
        <v>10</v>
      </c>
      <c r="U49" s="7">
        <v>2</v>
      </c>
      <c r="V49" s="3">
        <v>0</v>
      </c>
      <c r="W49" s="3">
        <v>0</v>
      </c>
      <c r="X49" s="3">
        <v>0</v>
      </c>
      <c r="Y49" s="3">
        <v>0</v>
      </c>
      <c r="Z49" s="3" t="s">
        <v>194</v>
      </c>
      <c r="AA49" s="3" t="s">
        <v>195</v>
      </c>
      <c r="AB49" s="17" t="s">
        <v>196</v>
      </c>
    </row>
    <row r="50" spans="1:28" x14ac:dyDescent="0.3">
      <c r="A50" s="7" t="s">
        <v>166</v>
      </c>
      <c r="B50" s="7" t="s">
        <v>197</v>
      </c>
      <c r="C50" s="7" t="s">
        <v>13</v>
      </c>
      <c r="D50" s="7" t="s">
        <v>426</v>
      </c>
      <c r="E50" s="8">
        <v>44057</v>
      </c>
      <c r="F50" s="3" t="s">
        <v>198</v>
      </c>
      <c r="G50" s="16" t="s">
        <v>9</v>
      </c>
      <c r="H50" s="3">
        <v>2</v>
      </c>
      <c r="I50" s="3">
        <v>574</v>
      </c>
      <c r="J50" s="7" t="s">
        <v>10</v>
      </c>
      <c r="K50" s="7">
        <v>1</v>
      </c>
      <c r="L50" s="7">
        <v>4</v>
      </c>
      <c r="M50" s="7">
        <v>2</v>
      </c>
      <c r="N50" s="7" t="s">
        <v>24</v>
      </c>
      <c r="O50" s="7">
        <v>1</v>
      </c>
      <c r="P50" s="7">
        <v>0</v>
      </c>
      <c r="Q50" s="7">
        <v>0</v>
      </c>
      <c r="R50" s="7">
        <v>2</v>
      </c>
      <c r="S50" s="7">
        <v>0</v>
      </c>
      <c r="T50" s="7" t="s">
        <v>10</v>
      </c>
      <c r="U50" s="7">
        <v>0</v>
      </c>
      <c r="V50" s="3">
        <v>0</v>
      </c>
      <c r="W50" s="3">
        <v>2</v>
      </c>
      <c r="X50" s="3">
        <v>0</v>
      </c>
      <c r="Y50" s="3">
        <v>0</v>
      </c>
      <c r="Z50" s="3" t="s">
        <v>199</v>
      </c>
      <c r="AA50" s="3" t="s">
        <v>200</v>
      </c>
      <c r="AB50" s="17"/>
    </row>
    <row r="51" spans="1:28" x14ac:dyDescent="0.3">
      <c r="A51" s="7" t="s">
        <v>166</v>
      </c>
      <c r="B51" s="7" t="s">
        <v>201</v>
      </c>
      <c r="C51" s="7" t="s">
        <v>13</v>
      </c>
      <c r="D51" s="7" t="s">
        <v>427</v>
      </c>
      <c r="E51" s="8">
        <v>44457</v>
      </c>
      <c r="F51" s="3" t="s">
        <v>90</v>
      </c>
      <c r="G51" s="16" t="s">
        <v>9</v>
      </c>
      <c r="H51" s="3">
        <v>6</v>
      </c>
      <c r="I51" s="3">
        <v>934</v>
      </c>
      <c r="J51" s="7" t="s">
        <v>10</v>
      </c>
      <c r="K51" s="7">
        <v>1</v>
      </c>
      <c r="L51" s="7">
        <v>0</v>
      </c>
      <c r="M51" s="7">
        <v>3</v>
      </c>
      <c r="N51" s="7" t="s">
        <v>24</v>
      </c>
      <c r="O51" s="7">
        <v>1</v>
      </c>
      <c r="P51" s="7">
        <v>0</v>
      </c>
      <c r="Q51" s="7">
        <v>0</v>
      </c>
      <c r="R51" s="7">
        <v>19</v>
      </c>
      <c r="S51" s="7">
        <v>0</v>
      </c>
      <c r="T51" s="7" t="s">
        <v>10</v>
      </c>
      <c r="U51" s="7">
        <v>4</v>
      </c>
      <c r="V51" s="3">
        <v>0</v>
      </c>
      <c r="W51" s="3">
        <v>2</v>
      </c>
      <c r="X51" s="3">
        <v>0</v>
      </c>
      <c r="Y51" s="3">
        <v>0</v>
      </c>
      <c r="Z51" s="3" t="s">
        <v>202</v>
      </c>
      <c r="AA51" s="3" t="s">
        <v>203</v>
      </c>
      <c r="AB51" s="17"/>
    </row>
    <row r="52" spans="1:28" x14ac:dyDescent="0.3">
      <c r="A52" s="7" t="s">
        <v>166</v>
      </c>
      <c r="B52" s="7" t="s">
        <v>204</v>
      </c>
      <c r="C52" s="7" t="s">
        <v>13</v>
      </c>
      <c r="D52" s="7" t="s">
        <v>428</v>
      </c>
      <c r="E52" s="8">
        <v>44324</v>
      </c>
      <c r="F52" s="3" t="s">
        <v>205</v>
      </c>
      <c r="G52" s="16" t="s">
        <v>29</v>
      </c>
      <c r="H52" s="3">
        <v>6</v>
      </c>
      <c r="I52" s="3">
        <v>886</v>
      </c>
      <c r="J52" s="7" t="s">
        <v>10</v>
      </c>
      <c r="K52" s="7">
        <v>11</v>
      </c>
      <c r="L52" s="7">
        <v>0</v>
      </c>
      <c r="M52" s="7">
        <v>5</v>
      </c>
      <c r="N52" s="7" t="s">
        <v>24</v>
      </c>
      <c r="O52" s="7">
        <v>4</v>
      </c>
      <c r="P52" s="7">
        <v>0</v>
      </c>
      <c r="Q52" s="7">
        <v>0</v>
      </c>
      <c r="R52" s="7">
        <v>9</v>
      </c>
      <c r="S52" s="7">
        <v>1</v>
      </c>
      <c r="T52" s="7" t="s">
        <v>10</v>
      </c>
      <c r="U52" s="7">
        <v>6</v>
      </c>
      <c r="V52" s="3">
        <v>0</v>
      </c>
      <c r="W52" s="3">
        <v>0</v>
      </c>
      <c r="X52" s="3">
        <v>0</v>
      </c>
      <c r="Y52" s="3">
        <v>0</v>
      </c>
      <c r="Z52" s="3" t="s">
        <v>206</v>
      </c>
      <c r="AA52" s="3" t="s">
        <v>207</v>
      </c>
      <c r="AB52" s="17" t="s">
        <v>208</v>
      </c>
    </row>
    <row r="53" spans="1:28" x14ac:dyDescent="0.3">
      <c r="A53" s="7" t="s">
        <v>166</v>
      </c>
      <c r="B53" s="7" t="s">
        <v>209</v>
      </c>
      <c r="C53" s="7" t="s">
        <v>13</v>
      </c>
      <c r="D53" s="7" t="s">
        <v>429</v>
      </c>
      <c r="E53" s="8">
        <v>44520</v>
      </c>
      <c r="F53" s="3" t="s">
        <v>210</v>
      </c>
      <c r="G53" s="16" t="s">
        <v>9</v>
      </c>
      <c r="H53" s="3">
        <v>12</v>
      </c>
      <c r="I53" s="3">
        <v>655</v>
      </c>
      <c r="J53" s="7" t="s">
        <v>10</v>
      </c>
      <c r="K53" s="7">
        <v>0</v>
      </c>
      <c r="L53" s="7">
        <v>0</v>
      </c>
      <c r="M53" s="7">
        <v>2</v>
      </c>
      <c r="N53" s="7" t="s">
        <v>24</v>
      </c>
      <c r="O53" s="7">
        <v>2</v>
      </c>
      <c r="P53" s="7">
        <v>0</v>
      </c>
      <c r="Q53" s="7">
        <v>0</v>
      </c>
      <c r="R53" s="7">
        <v>0</v>
      </c>
      <c r="S53" s="7">
        <v>0</v>
      </c>
      <c r="T53" s="7" t="s">
        <v>10</v>
      </c>
      <c r="U53" s="7">
        <v>9</v>
      </c>
      <c r="V53" s="3">
        <v>3</v>
      </c>
      <c r="W53" s="3">
        <v>0</v>
      </c>
      <c r="X53" s="3">
        <v>0</v>
      </c>
      <c r="Y53" s="3">
        <v>0</v>
      </c>
      <c r="Z53" s="3" t="s">
        <v>211</v>
      </c>
      <c r="AA53" s="3" t="s">
        <v>35</v>
      </c>
      <c r="AB53" s="17" t="s">
        <v>212</v>
      </c>
    </row>
    <row r="54" spans="1:28" x14ac:dyDescent="0.3">
      <c r="A54" s="7" t="s">
        <v>166</v>
      </c>
      <c r="B54" s="7" t="s">
        <v>213</v>
      </c>
      <c r="C54" s="7" t="s">
        <v>13</v>
      </c>
      <c r="D54" s="7" t="s">
        <v>430</v>
      </c>
      <c r="E54" s="8">
        <v>44324</v>
      </c>
      <c r="F54" s="3" t="s">
        <v>210</v>
      </c>
      <c r="G54" s="16" t="s">
        <v>9</v>
      </c>
      <c r="H54" s="3">
        <v>6</v>
      </c>
      <c r="I54" s="3">
        <v>664</v>
      </c>
      <c r="J54" s="7" t="s">
        <v>10</v>
      </c>
      <c r="K54" s="7">
        <v>1</v>
      </c>
      <c r="L54" s="7">
        <v>0</v>
      </c>
      <c r="M54" s="7">
        <v>0</v>
      </c>
      <c r="N54" s="7" t="s">
        <v>24</v>
      </c>
      <c r="O54" s="7">
        <v>0</v>
      </c>
      <c r="P54" s="7">
        <v>0</v>
      </c>
      <c r="Q54" s="7">
        <v>0</v>
      </c>
      <c r="R54" s="7">
        <v>6</v>
      </c>
      <c r="S54" s="7">
        <v>10</v>
      </c>
      <c r="T54" s="7" t="s">
        <v>10</v>
      </c>
      <c r="U54" s="7">
        <v>6</v>
      </c>
      <c r="V54" s="3">
        <v>0</v>
      </c>
      <c r="W54" s="3">
        <v>0</v>
      </c>
      <c r="X54" s="3">
        <v>0</v>
      </c>
      <c r="Y54" s="3">
        <v>0</v>
      </c>
      <c r="Z54" s="3" t="s">
        <v>93</v>
      </c>
      <c r="AA54" s="3" t="s">
        <v>214</v>
      </c>
      <c r="AB54" s="17" t="s">
        <v>191</v>
      </c>
    </row>
    <row r="55" spans="1:28" x14ac:dyDescent="0.3">
      <c r="A55" s="7" t="s">
        <v>166</v>
      </c>
      <c r="B55" s="7" t="s">
        <v>215</v>
      </c>
      <c r="C55" s="7" t="s">
        <v>13</v>
      </c>
      <c r="D55" s="7" t="s">
        <v>431</v>
      </c>
      <c r="E55" s="8">
        <v>44460</v>
      </c>
      <c r="F55" s="3" t="s">
        <v>109</v>
      </c>
      <c r="G55" s="16" t="s">
        <v>29</v>
      </c>
      <c r="H55" s="3">
        <v>9</v>
      </c>
      <c r="I55" s="3">
        <v>918</v>
      </c>
      <c r="J55" s="7" t="s">
        <v>10</v>
      </c>
      <c r="K55" s="7">
        <v>4</v>
      </c>
      <c r="L55" s="7">
        <v>0</v>
      </c>
      <c r="M55" s="7">
        <v>4</v>
      </c>
      <c r="N55" s="7" t="s">
        <v>24</v>
      </c>
      <c r="O55" s="7">
        <v>2</v>
      </c>
      <c r="P55" s="7">
        <v>0</v>
      </c>
      <c r="Q55" s="7">
        <v>0</v>
      </c>
      <c r="R55" s="7">
        <v>1</v>
      </c>
      <c r="S55" s="7">
        <v>0</v>
      </c>
      <c r="T55" s="7" t="s">
        <v>10</v>
      </c>
      <c r="U55" s="7">
        <v>6</v>
      </c>
      <c r="V55" s="3">
        <v>0</v>
      </c>
      <c r="W55" s="3">
        <v>2</v>
      </c>
      <c r="X55" s="3">
        <v>1</v>
      </c>
      <c r="Y55" s="3">
        <v>0</v>
      </c>
      <c r="Z55" s="3" t="s">
        <v>216</v>
      </c>
      <c r="AA55" s="3" t="s">
        <v>217</v>
      </c>
      <c r="AB55" s="17"/>
    </row>
    <row r="56" spans="1:28" x14ac:dyDescent="0.3">
      <c r="A56" s="7" t="s">
        <v>166</v>
      </c>
      <c r="B56" s="7" t="s">
        <v>218</v>
      </c>
      <c r="C56" s="7" t="s">
        <v>13</v>
      </c>
      <c r="D56" s="7" t="s">
        <v>432</v>
      </c>
      <c r="E56" s="8">
        <v>44520</v>
      </c>
      <c r="F56" s="3" t="s">
        <v>96</v>
      </c>
      <c r="G56" s="16" t="s">
        <v>9</v>
      </c>
      <c r="H56" s="3">
        <v>10</v>
      </c>
      <c r="I56" s="3">
        <v>568</v>
      </c>
      <c r="J56" s="7" t="s">
        <v>10</v>
      </c>
      <c r="K56" s="7">
        <v>1</v>
      </c>
      <c r="L56" s="7">
        <v>6</v>
      </c>
      <c r="M56" s="7">
        <v>0</v>
      </c>
      <c r="N56" s="7" t="s">
        <v>35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 t="s">
        <v>10</v>
      </c>
      <c r="U56" s="7">
        <v>6</v>
      </c>
      <c r="V56" s="3">
        <v>1</v>
      </c>
      <c r="W56" s="3">
        <v>3</v>
      </c>
      <c r="X56" s="3">
        <v>0</v>
      </c>
      <c r="Y56" s="3">
        <v>0</v>
      </c>
      <c r="Z56" s="3" t="s">
        <v>219</v>
      </c>
      <c r="AA56" s="3" t="s">
        <v>35</v>
      </c>
      <c r="AB56" s="17"/>
    </row>
    <row r="57" spans="1:28" x14ac:dyDescent="0.3">
      <c r="A57" s="7" t="s">
        <v>166</v>
      </c>
      <c r="B57" s="7">
        <v>50</v>
      </c>
      <c r="C57" s="7" t="s">
        <v>8</v>
      </c>
      <c r="D57" s="7" t="s">
        <v>384</v>
      </c>
      <c r="E57" s="8">
        <v>43868</v>
      </c>
      <c r="F57" s="3" t="s">
        <v>220</v>
      </c>
      <c r="G57" s="16" t="s">
        <v>29</v>
      </c>
      <c r="H57" s="3">
        <v>3</v>
      </c>
      <c r="I57" s="3">
        <v>99</v>
      </c>
      <c r="J57" s="7" t="s">
        <v>10</v>
      </c>
      <c r="K57" s="7">
        <v>0</v>
      </c>
      <c r="L57" s="7">
        <v>0</v>
      </c>
      <c r="M57" s="7">
        <v>4</v>
      </c>
      <c r="N57" s="7" t="s">
        <v>35</v>
      </c>
      <c r="O57" s="7">
        <v>0</v>
      </c>
      <c r="P57" s="7">
        <v>0</v>
      </c>
      <c r="Q57" s="7">
        <v>0</v>
      </c>
      <c r="R57" s="7">
        <v>1</v>
      </c>
      <c r="S57" s="7">
        <v>0</v>
      </c>
      <c r="T57" s="7" t="s">
        <v>10</v>
      </c>
      <c r="U57" s="7">
        <v>0</v>
      </c>
      <c r="V57" s="3">
        <v>1</v>
      </c>
      <c r="W57" s="3">
        <v>2</v>
      </c>
      <c r="X57" s="3">
        <v>0</v>
      </c>
      <c r="Y57" s="3">
        <v>0</v>
      </c>
      <c r="Z57" s="3" t="s">
        <v>221</v>
      </c>
      <c r="AA57" s="3" t="s">
        <v>222</v>
      </c>
      <c r="AB57" s="17" t="s">
        <v>223</v>
      </c>
    </row>
    <row r="58" spans="1:28" x14ac:dyDescent="0.3">
      <c r="A58" s="7" t="s">
        <v>166</v>
      </c>
      <c r="B58" s="7">
        <v>51</v>
      </c>
      <c r="C58" s="7" t="s">
        <v>8</v>
      </c>
      <c r="D58" s="7" t="s">
        <v>433</v>
      </c>
      <c r="E58" s="8">
        <v>43927</v>
      </c>
      <c r="F58" s="3" t="s">
        <v>225</v>
      </c>
      <c r="G58" s="16" t="s">
        <v>29</v>
      </c>
      <c r="H58" s="3">
        <v>2</v>
      </c>
      <c r="I58" s="3">
        <v>365</v>
      </c>
      <c r="J58" s="7" t="s">
        <v>10</v>
      </c>
      <c r="K58" s="7">
        <v>1</v>
      </c>
      <c r="L58" s="7">
        <v>0</v>
      </c>
      <c r="M58" s="7">
        <v>7</v>
      </c>
      <c r="N58" s="7" t="s">
        <v>24</v>
      </c>
      <c r="O58" s="7">
        <v>1</v>
      </c>
      <c r="P58" s="7">
        <v>0</v>
      </c>
      <c r="Q58" s="7">
        <v>0</v>
      </c>
      <c r="R58" s="7">
        <v>1</v>
      </c>
      <c r="S58" s="7">
        <v>0</v>
      </c>
      <c r="T58" s="7" t="s">
        <v>271</v>
      </c>
      <c r="U58" s="7">
        <v>1</v>
      </c>
      <c r="V58" s="3">
        <v>1</v>
      </c>
      <c r="W58" s="3">
        <v>0</v>
      </c>
      <c r="X58" s="3">
        <v>0</v>
      </c>
      <c r="Y58" s="3">
        <v>0</v>
      </c>
      <c r="Z58" s="3" t="s">
        <v>226</v>
      </c>
      <c r="AA58" s="3" t="s">
        <v>227</v>
      </c>
      <c r="AB58" s="17" t="s">
        <v>224</v>
      </c>
    </row>
    <row r="59" spans="1:28" x14ac:dyDescent="0.3">
      <c r="A59" s="7" t="s">
        <v>166</v>
      </c>
      <c r="B59" s="7" t="s">
        <v>95</v>
      </c>
      <c r="C59" s="7" t="s">
        <v>13</v>
      </c>
      <c r="D59" s="7" t="s">
        <v>434</v>
      </c>
      <c r="E59" s="8">
        <v>44232</v>
      </c>
      <c r="F59" s="3" t="s">
        <v>109</v>
      </c>
      <c r="G59" s="16" t="s">
        <v>29</v>
      </c>
      <c r="H59" s="3">
        <v>2</v>
      </c>
      <c r="I59" s="3">
        <v>1167</v>
      </c>
      <c r="J59" s="7" t="s">
        <v>10</v>
      </c>
      <c r="K59" s="7">
        <v>1</v>
      </c>
      <c r="L59" s="7">
        <v>0</v>
      </c>
      <c r="M59" s="7">
        <v>6</v>
      </c>
      <c r="N59" s="7" t="s">
        <v>35</v>
      </c>
      <c r="O59" s="7">
        <v>0</v>
      </c>
      <c r="P59" s="7">
        <v>0</v>
      </c>
      <c r="Q59" s="7">
        <v>0</v>
      </c>
      <c r="R59" s="7">
        <v>9</v>
      </c>
      <c r="S59" s="7">
        <v>2</v>
      </c>
      <c r="T59" s="7" t="s">
        <v>10</v>
      </c>
      <c r="U59" s="7">
        <v>2</v>
      </c>
      <c r="V59" s="3">
        <v>0</v>
      </c>
      <c r="W59" s="3">
        <v>0</v>
      </c>
      <c r="X59" s="3">
        <v>0</v>
      </c>
      <c r="Y59" s="3">
        <v>0</v>
      </c>
      <c r="Z59" s="3" t="s">
        <v>229</v>
      </c>
      <c r="AA59" s="3" t="s">
        <v>230</v>
      </c>
      <c r="AB59" s="17" t="s">
        <v>228</v>
      </c>
    </row>
    <row r="60" spans="1:28" x14ac:dyDescent="0.3">
      <c r="A60" s="7" t="s">
        <v>166</v>
      </c>
      <c r="B60" s="7" t="s">
        <v>231</v>
      </c>
      <c r="C60" s="7" t="s">
        <v>13</v>
      </c>
      <c r="D60" s="7" t="s">
        <v>435</v>
      </c>
      <c r="E60" s="8">
        <v>43984</v>
      </c>
      <c r="F60" s="3" t="s">
        <v>109</v>
      </c>
      <c r="G60" s="16" t="s">
        <v>29</v>
      </c>
      <c r="H60" s="3">
        <v>8</v>
      </c>
      <c r="I60" s="3">
        <v>1072</v>
      </c>
      <c r="J60" s="7" t="s">
        <v>10</v>
      </c>
      <c r="K60" s="7">
        <v>2</v>
      </c>
      <c r="L60" s="7">
        <v>0</v>
      </c>
      <c r="M60" s="7">
        <v>6</v>
      </c>
      <c r="N60" s="7" t="s">
        <v>24</v>
      </c>
      <c r="O60" s="7">
        <v>0</v>
      </c>
      <c r="P60" s="7">
        <v>0</v>
      </c>
      <c r="Q60" s="7">
        <v>0</v>
      </c>
      <c r="R60" s="7">
        <v>8</v>
      </c>
      <c r="S60" s="7">
        <v>0</v>
      </c>
      <c r="T60" s="7" t="s">
        <v>10</v>
      </c>
      <c r="U60" s="7">
        <v>6</v>
      </c>
      <c r="V60" s="3">
        <v>0</v>
      </c>
      <c r="W60" s="3">
        <v>0</v>
      </c>
      <c r="X60" s="3">
        <v>1</v>
      </c>
      <c r="Y60" s="3">
        <v>1</v>
      </c>
      <c r="Z60" s="3" t="s">
        <v>232</v>
      </c>
      <c r="AA60" s="3" t="s">
        <v>233</v>
      </c>
      <c r="AB60" s="17"/>
    </row>
    <row r="61" spans="1:28" x14ac:dyDescent="0.3">
      <c r="A61" s="7" t="s">
        <v>166</v>
      </c>
      <c r="B61" s="7" t="s">
        <v>234</v>
      </c>
      <c r="C61" s="7" t="s">
        <v>13</v>
      </c>
      <c r="D61" s="7" t="s">
        <v>436</v>
      </c>
      <c r="E61" s="8">
        <v>43988</v>
      </c>
      <c r="F61" s="3" t="s">
        <v>235</v>
      </c>
      <c r="G61" s="3" t="s">
        <v>236</v>
      </c>
      <c r="H61" s="3">
        <v>2</v>
      </c>
      <c r="I61" s="3">
        <v>900</v>
      </c>
      <c r="J61" s="7" t="s">
        <v>10</v>
      </c>
      <c r="K61" s="7">
        <v>0</v>
      </c>
      <c r="L61" s="7">
        <v>0</v>
      </c>
      <c r="M61" s="7">
        <v>0</v>
      </c>
      <c r="N61" s="7" t="s">
        <v>35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 t="s">
        <v>271</v>
      </c>
      <c r="U61" s="7">
        <v>2</v>
      </c>
      <c r="V61" s="3">
        <v>0</v>
      </c>
      <c r="W61" s="3">
        <v>0</v>
      </c>
      <c r="X61" s="3">
        <v>0</v>
      </c>
      <c r="Y61" s="3">
        <v>0</v>
      </c>
      <c r="Z61" s="3" t="s">
        <v>237</v>
      </c>
      <c r="AA61" s="3" t="s">
        <v>35</v>
      </c>
      <c r="AB61" s="17" t="s">
        <v>238</v>
      </c>
    </row>
    <row r="62" spans="1:28" x14ac:dyDescent="0.3">
      <c r="A62" s="7" t="s">
        <v>166</v>
      </c>
      <c r="B62" s="7">
        <v>63</v>
      </c>
      <c r="C62" s="7" t="s">
        <v>13</v>
      </c>
      <c r="D62" s="7" t="s">
        <v>437</v>
      </c>
      <c r="E62" s="8">
        <v>44324</v>
      </c>
      <c r="F62" s="3" t="s">
        <v>210</v>
      </c>
      <c r="G62" s="3" t="s">
        <v>9</v>
      </c>
      <c r="H62" s="3">
        <v>3</v>
      </c>
      <c r="I62" s="3">
        <v>333</v>
      </c>
      <c r="J62" s="7" t="s">
        <v>10</v>
      </c>
      <c r="K62" s="7">
        <v>2</v>
      </c>
      <c r="L62" s="7">
        <v>0</v>
      </c>
      <c r="M62" s="7">
        <v>3</v>
      </c>
      <c r="N62" s="7" t="s">
        <v>24</v>
      </c>
      <c r="O62" s="7">
        <v>0</v>
      </c>
      <c r="P62" s="7">
        <v>0</v>
      </c>
      <c r="Q62" s="7">
        <v>0</v>
      </c>
      <c r="R62" s="7">
        <v>2</v>
      </c>
      <c r="S62" s="7">
        <v>0</v>
      </c>
      <c r="T62" s="7" t="s">
        <v>10</v>
      </c>
      <c r="U62" s="7">
        <v>2</v>
      </c>
      <c r="V62" s="3">
        <v>0</v>
      </c>
      <c r="W62" s="3">
        <v>0</v>
      </c>
      <c r="X62" s="3">
        <v>0</v>
      </c>
      <c r="Y62" s="3">
        <v>0</v>
      </c>
      <c r="Z62" s="3" t="s">
        <v>206</v>
      </c>
      <c r="AA62" s="3" t="s">
        <v>239</v>
      </c>
      <c r="AB62" s="17" t="s">
        <v>191</v>
      </c>
    </row>
    <row r="63" spans="1:28" x14ac:dyDescent="0.3">
      <c r="A63" s="7" t="s">
        <v>166</v>
      </c>
      <c r="B63" s="7" t="s">
        <v>240</v>
      </c>
      <c r="C63" s="7" t="s">
        <v>13</v>
      </c>
      <c r="D63" s="7" t="s">
        <v>438</v>
      </c>
      <c r="E63" s="8">
        <v>44345</v>
      </c>
      <c r="F63" s="3" t="s">
        <v>241</v>
      </c>
      <c r="G63" s="3" t="s">
        <v>29</v>
      </c>
      <c r="H63" s="3">
        <v>2</v>
      </c>
      <c r="I63" s="3">
        <v>849</v>
      </c>
      <c r="J63" s="7" t="s">
        <v>24</v>
      </c>
      <c r="K63" s="7">
        <v>0</v>
      </c>
      <c r="L63" s="7">
        <v>0</v>
      </c>
      <c r="M63" s="7">
        <v>2</v>
      </c>
      <c r="N63" s="7" t="s">
        <v>24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 t="s">
        <v>10</v>
      </c>
      <c r="U63" s="7">
        <v>0</v>
      </c>
      <c r="V63" s="3">
        <v>2</v>
      </c>
      <c r="W63" s="3">
        <v>0</v>
      </c>
      <c r="X63" s="3">
        <v>0</v>
      </c>
      <c r="Y63" s="3">
        <v>0</v>
      </c>
      <c r="Z63" s="3" t="s">
        <v>242</v>
      </c>
      <c r="AA63" s="3" t="s">
        <v>35</v>
      </c>
      <c r="AB63" s="17"/>
    </row>
    <row r="64" spans="1:28" x14ac:dyDescent="0.3">
      <c r="A64" s="7" t="s">
        <v>166</v>
      </c>
      <c r="B64" s="7">
        <v>66</v>
      </c>
      <c r="C64" s="7" t="s">
        <v>8</v>
      </c>
      <c r="D64" s="7" t="s">
        <v>439</v>
      </c>
      <c r="E64" s="8">
        <v>43836</v>
      </c>
      <c r="F64" s="3" t="s">
        <v>28</v>
      </c>
      <c r="G64" s="3" t="s">
        <v>243</v>
      </c>
      <c r="H64" s="3">
        <v>4</v>
      </c>
      <c r="I64" s="3">
        <v>451</v>
      </c>
      <c r="J64" s="7" t="s">
        <v>10</v>
      </c>
      <c r="K64" s="7">
        <v>0</v>
      </c>
      <c r="L64" s="7">
        <v>0</v>
      </c>
      <c r="M64" s="7">
        <v>1</v>
      </c>
      <c r="N64" s="7" t="s">
        <v>35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 t="s">
        <v>10</v>
      </c>
      <c r="U64" s="7">
        <v>4</v>
      </c>
      <c r="V64" s="3">
        <v>0</v>
      </c>
      <c r="W64" s="3">
        <v>0</v>
      </c>
      <c r="X64" s="3">
        <v>0</v>
      </c>
      <c r="Y64" s="3">
        <v>0</v>
      </c>
      <c r="Z64" s="3" t="s">
        <v>244</v>
      </c>
      <c r="AA64" s="3" t="s">
        <v>245</v>
      </c>
      <c r="AB64" s="17"/>
    </row>
    <row r="65" spans="1:28" x14ac:dyDescent="0.3">
      <c r="A65" s="7" t="s">
        <v>166</v>
      </c>
      <c r="B65" s="7">
        <v>68</v>
      </c>
      <c r="C65" s="7" t="s">
        <v>13</v>
      </c>
      <c r="D65" s="7" t="s">
        <v>440</v>
      </c>
      <c r="E65" s="8">
        <v>44397</v>
      </c>
      <c r="F65" s="3" t="s">
        <v>241</v>
      </c>
      <c r="G65" s="3" t="s">
        <v>29</v>
      </c>
      <c r="H65" s="3">
        <v>5</v>
      </c>
      <c r="I65" s="3">
        <v>393</v>
      </c>
      <c r="J65" s="7" t="s">
        <v>10</v>
      </c>
      <c r="K65" s="7">
        <v>1</v>
      </c>
      <c r="L65" s="7">
        <v>0</v>
      </c>
      <c r="M65" s="7">
        <v>0</v>
      </c>
      <c r="N65" s="7" t="s">
        <v>24</v>
      </c>
      <c r="O65" s="7">
        <v>4</v>
      </c>
      <c r="P65" s="7">
        <v>0</v>
      </c>
      <c r="Q65" s="7">
        <v>0</v>
      </c>
      <c r="R65" s="7">
        <v>0</v>
      </c>
      <c r="S65" s="7">
        <v>0</v>
      </c>
      <c r="T65" s="7" t="s">
        <v>271</v>
      </c>
      <c r="U65" s="7">
        <v>4</v>
      </c>
      <c r="V65" s="3">
        <v>1</v>
      </c>
      <c r="W65" s="3">
        <v>0</v>
      </c>
      <c r="X65" s="3">
        <v>0</v>
      </c>
      <c r="Y65" s="3">
        <v>0</v>
      </c>
      <c r="Z65" s="3" t="s">
        <v>246</v>
      </c>
      <c r="AA65" s="3" t="s">
        <v>35</v>
      </c>
      <c r="AB65" s="17" t="s">
        <v>247</v>
      </c>
    </row>
    <row r="66" spans="1:28" x14ac:dyDescent="0.3">
      <c r="A66" s="7" t="s">
        <v>166</v>
      </c>
      <c r="B66" s="7">
        <v>73</v>
      </c>
      <c r="C66" s="7" t="s">
        <v>8</v>
      </c>
      <c r="D66" s="7" t="s">
        <v>441</v>
      </c>
      <c r="E66" s="8">
        <v>43914</v>
      </c>
      <c r="F66" s="3" t="s">
        <v>28</v>
      </c>
      <c r="G66" s="3" t="s">
        <v>9</v>
      </c>
      <c r="H66" s="3">
        <v>3</v>
      </c>
      <c r="I66" s="3">
        <v>221</v>
      </c>
      <c r="J66" s="7" t="s">
        <v>10</v>
      </c>
      <c r="K66" s="7">
        <v>1</v>
      </c>
      <c r="L66" s="7">
        <v>0</v>
      </c>
      <c r="M66" s="7">
        <v>1</v>
      </c>
      <c r="N66" s="7" t="s">
        <v>24</v>
      </c>
      <c r="O66" s="7">
        <v>1</v>
      </c>
      <c r="P66" s="7">
        <v>0</v>
      </c>
      <c r="Q66" s="7">
        <v>0</v>
      </c>
      <c r="R66" s="7">
        <v>0</v>
      </c>
      <c r="S66" s="7">
        <v>0</v>
      </c>
      <c r="T66" s="7" t="s">
        <v>10</v>
      </c>
      <c r="U66" s="7">
        <v>2</v>
      </c>
      <c r="V66" s="3">
        <v>0</v>
      </c>
      <c r="W66" s="3">
        <v>1</v>
      </c>
      <c r="X66" s="3">
        <v>0</v>
      </c>
      <c r="Y66" s="3">
        <v>0</v>
      </c>
      <c r="Z66" s="3" t="s">
        <v>248</v>
      </c>
      <c r="AA66" s="3" t="s">
        <v>35</v>
      </c>
      <c r="AB66" s="17" t="s">
        <v>249</v>
      </c>
    </row>
    <row r="67" spans="1:28" x14ac:dyDescent="0.3">
      <c r="A67" s="7" t="s">
        <v>166</v>
      </c>
      <c r="B67" s="7">
        <v>74</v>
      </c>
      <c r="C67" s="7" t="s">
        <v>8</v>
      </c>
      <c r="D67" s="7" t="s">
        <v>442</v>
      </c>
      <c r="E67" s="8">
        <v>44152</v>
      </c>
      <c r="F67" s="3" t="s">
        <v>28</v>
      </c>
      <c r="G67" s="3" t="s">
        <v>9</v>
      </c>
      <c r="H67" s="3">
        <v>2</v>
      </c>
      <c r="I67" s="3">
        <v>386</v>
      </c>
      <c r="J67" s="7" t="s">
        <v>24</v>
      </c>
      <c r="K67" s="7">
        <v>0</v>
      </c>
      <c r="L67" s="7">
        <v>0</v>
      </c>
      <c r="M67" s="7">
        <v>0</v>
      </c>
      <c r="N67" s="7" t="s">
        <v>24</v>
      </c>
      <c r="O67" s="7">
        <v>0</v>
      </c>
      <c r="P67" s="7">
        <v>0</v>
      </c>
      <c r="Q67" s="7">
        <v>0</v>
      </c>
      <c r="R67" s="7">
        <v>6</v>
      </c>
      <c r="S67" s="7">
        <v>0</v>
      </c>
      <c r="T67" s="7" t="s">
        <v>10</v>
      </c>
      <c r="U67" s="7">
        <v>0</v>
      </c>
      <c r="V67" s="3">
        <v>0</v>
      </c>
      <c r="W67" s="3">
        <v>2</v>
      </c>
      <c r="X67" s="3">
        <v>0</v>
      </c>
      <c r="Y67" s="3">
        <v>0</v>
      </c>
      <c r="Z67" s="3" t="s">
        <v>250</v>
      </c>
      <c r="AA67" s="3" t="s">
        <v>251</v>
      </c>
      <c r="AB67" s="17"/>
    </row>
    <row r="68" spans="1:28" x14ac:dyDescent="0.3">
      <c r="A68" s="7" t="s">
        <v>166</v>
      </c>
      <c r="B68" s="7">
        <v>76</v>
      </c>
      <c r="C68" s="7" t="s">
        <v>8</v>
      </c>
      <c r="D68" s="7" t="s">
        <v>443</v>
      </c>
      <c r="E68" s="8">
        <v>44169</v>
      </c>
      <c r="F68" s="3" t="s">
        <v>28</v>
      </c>
      <c r="G68" s="3" t="s">
        <v>29</v>
      </c>
      <c r="H68" s="3">
        <v>2</v>
      </c>
      <c r="I68" s="3">
        <v>349</v>
      </c>
      <c r="J68" s="7" t="s">
        <v>10</v>
      </c>
      <c r="K68" s="7">
        <v>0</v>
      </c>
      <c r="L68" s="7">
        <v>0</v>
      </c>
      <c r="M68" s="7">
        <v>0</v>
      </c>
      <c r="N68" s="7" t="s">
        <v>24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 t="s">
        <v>10</v>
      </c>
      <c r="U68" s="7">
        <v>1</v>
      </c>
      <c r="V68" s="3">
        <v>1</v>
      </c>
      <c r="W68" s="3">
        <v>0</v>
      </c>
      <c r="X68" s="3">
        <v>0</v>
      </c>
      <c r="Y68" s="3">
        <v>0</v>
      </c>
      <c r="Z68" s="3" t="s">
        <v>252</v>
      </c>
      <c r="AA68" s="3" t="s">
        <v>35</v>
      </c>
      <c r="AB68" s="17" t="s">
        <v>253</v>
      </c>
    </row>
    <row r="69" spans="1:28" x14ac:dyDescent="0.3">
      <c r="A69" s="7" t="s">
        <v>166</v>
      </c>
      <c r="B69" s="7">
        <v>78</v>
      </c>
      <c r="C69" s="7" t="s">
        <v>8</v>
      </c>
      <c r="D69" s="7" t="s">
        <v>444</v>
      </c>
      <c r="E69" s="8">
        <v>44084</v>
      </c>
      <c r="F69" s="3" t="s">
        <v>254</v>
      </c>
      <c r="G69" s="3" t="s">
        <v>9</v>
      </c>
      <c r="H69" s="3">
        <v>3</v>
      </c>
      <c r="I69" s="3">
        <v>414</v>
      </c>
      <c r="J69" s="7" t="s">
        <v>10</v>
      </c>
      <c r="K69" s="7">
        <v>0</v>
      </c>
      <c r="L69" s="7">
        <v>0</v>
      </c>
      <c r="M69" s="7">
        <v>3</v>
      </c>
      <c r="N69" s="7" t="s">
        <v>24</v>
      </c>
      <c r="O69" s="7">
        <v>0</v>
      </c>
      <c r="P69" s="7">
        <v>0</v>
      </c>
      <c r="Q69" s="7">
        <v>0</v>
      </c>
      <c r="R69" s="7">
        <v>1</v>
      </c>
      <c r="S69" s="7">
        <v>0</v>
      </c>
      <c r="T69" s="7" t="s">
        <v>10</v>
      </c>
      <c r="U69" s="7">
        <v>1</v>
      </c>
      <c r="V69" s="3">
        <v>1</v>
      </c>
      <c r="W69" s="3">
        <v>1</v>
      </c>
      <c r="X69" s="3">
        <v>0</v>
      </c>
      <c r="Y69" s="3">
        <v>0</v>
      </c>
      <c r="Z69" s="3" t="s">
        <v>255</v>
      </c>
      <c r="AA69" s="3" t="s">
        <v>256</v>
      </c>
      <c r="AB69" s="17"/>
    </row>
    <row r="70" spans="1:28" x14ac:dyDescent="0.3">
      <c r="A70" s="7" t="s">
        <v>172</v>
      </c>
      <c r="B70" s="7" t="s">
        <v>258</v>
      </c>
      <c r="C70" s="7" t="s">
        <v>8</v>
      </c>
      <c r="D70" s="7" t="s">
        <v>445</v>
      </c>
      <c r="E70" s="8">
        <v>43970</v>
      </c>
      <c r="F70" s="3" t="s">
        <v>259</v>
      </c>
      <c r="G70" s="3" t="s">
        <v>9</v>
      </c>
      <c r="H70" s="3">
        <v>7</v>
      </c>
      <c r="I70" s="3">
        <v>468</v>
      </c>
      <c r="J70" s="7" t="s">
        <v>10</v>
      </c>
      <c r="K70" s="7">
        <v>1</v>
      </c>
      <c r="L70" s="7">
        <v>0</v>
      </c>
      <c r="M70" s="7">
        <v>4</v>
      </c>
      <c r="N70" s="7" t="s">
        <v>24</v>
      </c>
      <c r="O70" s="7">
        <v>0</v>
      </c>
      <c r="P70" s="7">
        <v>0</v>
      </c>
      <c r="Q70" s="7">
        <v>0</v>
      </c>
      <c r="R70" s="7">
        <v>5</v>
      </c>
      <c r="S70" s="7">
        <v>0</v>
      </c>
      <c r="T70" s="7" t="s">
        <v>10</v>
      </c>
      <c r="U70" s="7">
        <v>6</v>
      </c>
      <c r="V70" s="3">
        <v>1</v>
      </c>
      <c r="W70" s="3">
        <v>0</v>
      </c>
      <c r="X70" s="3">
        <v>0</v>
      </c>
      <c r="Y70" s="3">
        <v>0</v>
      </c>
      <c r="Z70" s="3" t="s">
        <v>268</v>
      </c>
      <c r="AA70" s="3" t="s">
        <v>269</v>
      </c>
      <c r="AB70" s="17" t="s">
        <v>270</v>
      </c>
    </row>
    <row r="71" spans="1:28" x14ac:dyDescent="0.3">
      <c r="A71" s="7" t="s">
        <v>172</v>
      </c>
      <c r="B71" s="7" t="s">
        <v>40</v>
      </c>
      <c r="C71" s="7" t="s">
        <v>13</v>
      </c>
      <c r="D71" s="7" t="s">
        <v>446</v>
      </c>
      <c r="E71" s="8">
        <v>44492</v>
      </c>
      <c r="F71" s="3" t="s">
        <v>260</v>
      </c>
      <c r="G71" s="3" t="s">
        <v>9</v>
      </c>
      <c r="H71" s="3">
        <v>2</v>
      </c>
      <c r="I71" s="3">
        <v>1178</v>
      </c>
      <c r="J71" s="7" t="s">
        <v>10</v>
      </c>
      <c r="K71" s="7">
        <v>0</v>
      </c>
      <c r="L71" s="7">
        <v>0</v>
      </c>
      <c r="M71" s="7">
        <v>6</v>
      </c>
      <c r="N71" s="7" t="s">
        <v>24</v>
      </c>
      <c r="O71" s="7">
        <v>0</v>
      </c>
      <c r="P71" s="7">
        <v>0</v>
      </c>
      <c r="Q71" s="7">
        <v>0</v>
      </c>
      <c r="R71" s="7">
        <v>1</v>
      </c>
      <c r="S71" s="7">
        <v>0</v>
      </c>
      <c r="T71" s="7" t="s">
        <v>271</v>
      </c>
      <c r="U71" s="7">
        <v>0</v>
      </c>
      <c r="V71" s="3">
        <v>0</v>
      </c>
      <c r="W71" s="3">
        <v>2</v>
      </c>
      <c r="X71" s="3">
        <v>0</v>
      </c>
      <c r="Y71" s="3">
        <v>0</v>
      </c>
      <c r="Z71" s="3" t="s">
        <v>272</v>
      </c>
      <c r="AA71" s="3" t="s">
        <v>273</v>
      </c>
      <c r="AB71" s="17"/>
    </row>
    <row r="72" spans="1:28" x14ac:dyDescent="0.3">
      <c r="A72" s="7" t="s">
        <v>172</v>
      </c>
      <c r="B72" s="7" t="s">
        <v>261</v>
      </c>
      <c r="C72" s="7" t="s">
        <v>13</v>
      </c>
      <c r="D72" s="7" t="s">
        <v>447</v>
      </c>
      <c r="E72" s="8">
        <v>44324</v>
      </c>
      <c r="F72" s="3" t="s">
        <v>262</v>
      </c>
      <c r="G72" s="3" t="s">
        <v>9</v>
      </c>
      <c r="H72" s="3">
        <v>2</v>
      </c>
      <c r="I72" s="3">
        <v>561</v>
      </c>
      <c r="J72" s="7" t="s">
        <v>10</v>
      </c>
      <c r="K72" s="7">
        <v>3</v>
      </c>
      <c r="L72" s="7">
        <v>0</v>
      </c>
      <c r="M72" s="7">
        <v>2</v>
      </c>
      <c r="N72" s="7" t="s">
        <v>24</v>
      </c>
      <c r="O72" s="7">
        <v>0</v>
      </c>
      <c r="P72" s="7">
        <v>0</v>
      </c>
      <c r="Q72" s="7">
        <v>0</v>
      </c>
      <c r="R72" s="7">
        <v>2</v>
      </c>
      <c r="S72" s="7">
        <v>0</v>
      </c>
      <c r="T72" s="7" t="s">
        <v>10</v>
      </c>
      <c r="U72" s="7">
        <v>1</v>
      </c>
      <c r="V72" s="3">
        <v>0</v>
      </c>
      <c r="W72" s="3">
        <v>1</v>
      </c>
      <c r="X72" s="3">
        <v>0</v>
      </c>
      <c r="Y72" s="3">
        <v>0</v>
      </c>
      <c r="Z72" s="3" t="s">
        <v>274</v>
      </c>
      <c r="AA72" s="3" t="s">
        <v>275</v>
      </c>
      <c r="AB72" s="17"/>
    </row>
    <row r="73" spans="1:28" x14ac:dyDescent="0.3">
      <c r="A73" s="7" t="s">
        <v>172</v>
      </c>
      <c r="B73" s="7" t="s">
        <v>201</v>
      </c>
      <c r="C73" s="7" t="s">
        <v>13</v>
      </c>
      <c r="D73" s="7" t="s">
        <v>448</v>
      </c>
      <c r="E73" s="8">
        <v>44485</v>
      </c>
      <c r="F73" s="3" t="s">
        <v>90</v>
      </c>
      <c r="G73" s="3" t="s">
        <v>29</v>
      </c>
      <c r="H73" s="3">
        <v>2</v>
      </c>
      <c r="I73" s="3">
        <v>922</v>
      </c>
      <c r="J73" s="7" t="s">
        <v>10</v>
      </c>
      <c r="K73" s="7">
        <v>1</v>
      </c>
      <c r="L73" s="7">
        <v>0</v>
      </c>
      <c r="M73" s="7">
        <v>1</v>
      </c>
      <c r="N73" s="7" t="s">
        <v>24</v>
      </c>
      <c r="O73" s="7">
        <v>0</v>
      </c>
      <c r="P73" s="7">
        <v>0</v>
      </c>
      <c r="Q73" s="7">
        <v>0</v>
      </c>
      <c r="R73" s="7">
        <v>2</v>
      </c>
      <c r="S73" s="7">
        <v>1</v>
      </c>
      <c r="T73" s="7" t="s">
        <v>10</v>
      </c>
      <c r="U73" s="7">
        <v>0</v>
      </c>
      <c r="V73" s="3">
        <v>1</v>
      </c>
      <c r="W73" s="3">
        <v>1</v>
      </c>
      <c r="X73" s="3">
        <v>0</v>
      </c>
      <c r="Y73" s="3">
        <v>0</v>
      </c>
      <c r="Z73" s="3" t="s">
        <v>276</v>
      </c>
      <c r="AA73" s="3" t="s">
        <v>277</v>
      </c>
      <c r="AB73" s="17" t="s">
        <v>278</v>
      </c>
    </row>
    <row r="74" spans="1:28" x14ac:dyDescent="0.3">
      <c r="A74" s="7" t="s">
        <v>172</v>
      </c>
      <c r="B74" s="7" t="s">
        <v>204</v>
      </c>
      <c r="C74" s="7" t="s">
        <v>8</v>
      </c>
      <c r="D74" s="7" t="s">
        <v>449</v>
      </c>
      <c r="E74" s="8">
        <v>44385</v>
      </c>
      <c r="F74" s="3" t="s">
        <v>263</v>
      </c>
      <c r="G74" s="3" t="s">
        <v>29</v>
      </c>
      <c r="H74" s="3">
        <v>2</v>
      </c>
      <c r="I74" s="3">
        <v>476</v>
      </c>
      <c r="J74" s="7" t="s">
        <v>10</v>
      </c>
      <c r="K74" s="7">
        <v>0</v>
      </c>
      <c r="L74" s="7">
        <v>0</v>
      </c>
      <c r="M74" s="7">
        <v>4</v>
      </c>
      <c r="N74" s="7" t="s">
        <v>24</v>
      </c>
      <c r="O74" s="7">
        <v>1</v>
      </c>
      <c r="P74" s="7">
        <v>0</v>
      </c>
      <c r="Q74" s="7">
        <v>0</v>
      </c>
      <c r="R74" s="7">
        <v>2</v>
      </c>
      <c r="S74" s="7">
        <v>0</v>
      </c>
      <c r="T74" s="7" t="s">
        <v>271</v>
      </c>
      <c r="U74" s="7">
        <v>2</v>
      </c>
      <c r="V74" s="3">
        <v>0</v>
      </c>
      <c r="W74" s="3">
        <v>0</v>
      </c>
      <c r="X74" s="3">
        <v>0</v>
      </c>
      <c r="Y74" s="3">
        <v>0</v>
      </c>
      <c r="Z74" s="3" t="s">
        <v>279</v>
      </c>
      <c r="AA74" s="3" t="s">
        <v>280</v>
      </c>
      <c r="AB74" s="17"/>
    </row>
    <row r="75" spans="1:28" x14ac:dyDescent="0.3">
      <c r="A75" s="7" t="s">
        <v>172</v>
      </c>
      <c r="B75" s="7" t="s">
        <v>264</v>
      </c>
      <c r="C75" s="7" t="s">
        <v>8</v>
      </c>
      <c r="D75" s="7" t="s">
        <v>450</v>
      </c>
      <c r="E75" s="8">
        <v>44529</v>
      </c>
      <c r="F75" s="3" t="s">
        <v>265</v>
      </c>
      <c r="G75" s="3" t="s">
        <v>29</v>
      </c>
      <c r="H75" s="3">
        <v>2</v>
      </c>
      <c r="I75" s="3">
        <v>712</v>
      </c>
      <c r="J75" s="7" t="s">
        <v>10</v>
      </c>
      <c r="K75" s="7">
        <v>1</v>
      </c>
      <c r="L75" s="7">
        <v>0</v>
      </c>
      <c r="M75" s="7">
        <v>2</v>
      </c>
      <c r="N75" s="7" t="s">
        <v>24</v>
      </c>
      <c r="O75" s="7">
        <v>0</v>
      </c>
      <c r="P75" s="7">
        <v>0</v>
      </c>
      <c r="Q75" s="7">
        <v>0</v>
      </c>
      <c r="R75" s="7">
        <v>10</v>
      </c>
      <c r="S75" s="7">
        <v>0</v>
      </c>
      <c r="T75" s="7" t="s">
        <v>10</v>
      </c>
      <c r="U75" s="7">
        <v>1</v>
      </c>
      <c r="V75" s="3">
        <v>1</v>
      </c>
      <c r="W75" s="3">
        <v>0</v>
      </c>
      <c r="X75" s="3">
        <v>0</v>
      </c>
      <c r="Y75" s="3">
        <v>0</v>
      </c>
      <c r="Z75" s="3" t="s">
        <v>281</v>
      </c>
      <c r="AA75" s="3" t="s">
        <v>282</v>
      </c>
      <c r="AB75" s="17"/>
    </row>
    <row r="76" spans="1:28" x14ac:dyDescent="0.3">
      <c r="A76" s="7" t="s">
        <v>172</v>
      </c>
      <c r="B76" s="7" t="s">
        <v>209</v>
      </c>
      <c r="C76" s="7" t="s">
        <v>13</v>
      </c>
      <c r="D76" s="7" t="s">
        <v>451</v>
      </c>
      <c r="E76" s="8">
        <v>44324</v>
      </c>
      <c r="F76" s="3" t="s">
        <v>205</v>
      </c>
      <c r="G76" s="3" t="s">
        <v>29</v>
      </c>
      <c r="H76" s="3">
        <v>2</v>
      </c>
      <c r="I76" s="3">
        <v>797</v>
      </c>
      <c r="J76" s="7" t="s">
        <v>10</v>
      </c>
      <c r="K76" s="7">
        <v>6</v>
      </c>
      <c r="L76" s="7">
        <v>0</v>
      </c>
      <c r="M76" s="7">
        <v>2</v>
      </c>
      <c r="N76" s="7" t="s">
        <v>24</v>
      </c>
      <c r="O76" s="7">
        <v>2</v>
      </c>
      <c r="P76" s="7">
        <v>0</v>
      </c>
      <c r="Q76" s="7">
        <v>0</v>
      </c>
      <c r="R76" s="7">
        <v>5</v>
      </c>
      <c r="S76" s="7">
        <v>0</v>
      </c>
      <c r="T76" s="7" t="s">
        <v>10</v>
      </c>
      <c r="U76" s="7">
        <v>2</v>
      </c>
      <c r="V76" s="3">
        <v>0</v>
      </c>
      <c r="W76" s="3">
        <v>0</v>
      </c>
      <c r="X76" s="3">
        <v>0</v>
      </c>
      <c r="Y76" s="3">
        <v>0</v>
      </c>
      <c r="Z76" s="3" t="s">
        <v>283</v>
      </c>
      <c r="AA76" s="3" t="s">
        <v>284</v>
      </c>
      <c r="AB76" s="17" t="s">
        <v>285</v>
      </c>
    </row>
    <row r="77" spans="1:28" x14ac:dyDescent="0.3">
      <c r="A77" s="7" t="s">
        <v>172</v>
      </c>
      <c r="B77" s="7" t="s">
        <v>213</v>
      </c>
      <c r="C77" s="7" t="s">
        <v>13</v>
      </c>
      <c r="D77" s="7" t="s">
        <v>452</v>
      </c>
      <c r="E77" s="8">
        <v>44467</v>
      </c>
      <c r="F77" s="3" t="s">
        <v>266</v>
      </c>
      <c r="G77" s="3" t="s">
        <v>9</v>
      </c>
      <c r="H77" s="3">
        <v>5</v>
      </c>
      <c r="I77" s="3">
        <v>1013</v>
      </c>
      <c r="J77" s="7" t="s">
        <v>10</v>
      </c>
      <c r="K77" s="23">
        <v>0</v>
      </c>
      <c r="L77" s="23">
        <v>0</v>
      </c>
      <c r="M77" s="23">
        <v>0</v>
      </c>
      <c r="N77" s="23" t="s">
        <v>24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7" t="s">
        <v>24</v>
      </c>
      <c r="U77" s="7">
        <v>3</v>
      </c>
      <c r="V77" s="3">
        <v>1</v>
      </c>
      <c r="W77" s="3">
        <v>1</v>
      </c>
      <c r="X77" s="3">
        <v>0</v>
      </c>
      <c r="Y77" s="3">
        <v>0</v>
      </c>
      <c r="Z77" s="3" t="s">
        <v>286</v>
      </c>
      <c r="AA77" s="3" t="s">
        <v>35</v>
      </c>
      <c r="AB77" s="17" t="s">
        <v>287</v>
      </c>
    </row>
    <row r="78" spans="1:28" x14ac:dyDescent="0.3">
      <c r="A78" s="7" t="s">
        <v>172</v>
      </c>
      <c r="B78" s="7">
        <v>38</v>
      </c>
      <c r="C78" s="7" t="s">
        <v>8</v>
      </c>
      <c r="D78" s="7" t="s">
        <v>384</v>
      </c>
      <c r="E78" s="8">
        <v>43936</v>
      </c>
      <c r="F78" s="3" t="s">
        <v>267</v>
      </c>
      <c r="G78" s="3" t="s">
        <v>29</v>
      </c>
      <c r="H78" s="3">
        <v>3</v>
      </c>
      <c r="I78" s="3">
        <v>88</v>
      </c>
      <c r="J78" s="7" t="s">
        <v>10</v>
      </c>
      <c r="K78" s="7">
        <v>0</v>
      </c>
      <c r="L78" s="7">
        <v>0</v>
      </c>
      <c r="M78" s="7">
        <v>2</v>
      </c>
      <c r="N78" s="7" t="s">
        <v>24</v>
      </c>
      <c r="O78" s="7">
        <v>2</v>
      </c>
      <c r="P78" s="7">
        <v>0</v>
      </c>
      <c r="Q78" s="7">
        <v>0</v>
      </c>
      <c r="R78" s="7">
        <v>3</v>
      </c>
      <c r="S78" s="7">
        <v>0</v>
      </c>
      <c r="T78" s="7" t="s">
        <v>10</v>
      </c>
      <c r="U78" s="7">
        <v>3</v>
      </c>
      <c r="V78" s="3">
        <v>0</v>
      </c>
      <c r="W78" s="3">
        <v>0</v>
      </c>
      <c r="X78" s="3">
        <v>0</v>
      </c>
      <c r="Y78" s="3">
        <v>0</v>
      </c>
      <c r="Z78" s="3" t="s">
        <v>288</v>
      </c>
      <c r="AA78" s="3" t="s">
        <v>289</v>
      </c>
      <c r="AB78" s="17"/>
    </row>
    <row r="79" spans="1:28" x14ac:dyDescent="0.3">
      <c r="A79" s="7" t="s">
        <v>172</v>
      </c>
      <c r="B79" s="7">
        <v>39</v>
      </c>
      <c r="C79" s="7" t="s">
        <v>13</v>
      </c>
      <c r="D79" s="7" t="s">
        <v>453</v>
      </c>
      <c r="E79" s="8">
        <v>43859</v>
      </c>
      <c r="F79" s="3" t="s">
        <v>198</v>
      </c>
      <c r="G79" s="3" t="s">
        <v>9</v>
      </c>
      <c r="H79" s="3">
        <v>1</v>
      </c>
      <c r="I79" s="3">
        <v>129</v>
      </c>
      <c r="J79" s="7" t="s">
        <v>10</v>
      </c>
      <c r="K79" s="7">
        <v>0</v>
      </c>
      <c r="L79" s="7">
        <v>0</v>
      </c>
      <c r="M79" s="7">
        <v>0</v>
      </c>
      <c r="N79" s="7" t="s">
        <v>24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 t="s">
        <v>10</v>
      </c>
      <c r="U79" s="7">
        <v>1</v>
      </c>
      <c r="V79" s="3">
        <v>0</v>
      </c>
      <c r="W79" s="3">
        <v>0</v>
      </c>
      <c r="X79" s="3">
        <v>0</v>
      </c>
      <c r="Y79" s="3">
        <v>0</v>
      </c>
      <c r="Z79" s="3" t="s">
        <v>290</v>
      </c>
      <c r="AA79" s="3" t="s">
        <v>35</v>
      </c>
      <c r="AB79" s="17"/>
    </row>
    <row r="80" spans="1:28" x14ac:dyDescent="0.3">
      <c r="A80" s="7" t="s">
        <v>172</v>
      </c>
      <c r="B80" s="7" t="s">
        <v>62</v>
      </c>
      <c r="C80" s="7" t="s">
        <v>8</v>
      </c>
      <c r="D80" s="7" t="s">
        <v>454</v>
      </c>
      <c r="E80" s="8">
        <v>43910</v>
      </c>
      <c r="F80" s="3" t="s">
        <v>291</v>
      </c>
      <c r="G80" s="3" t="s">
        <v>29</v>
      </c>
      <c r="H80" s="3">
        <v>1</v>
      </c>
      <c r="I80" s="3">
        <v>668</v>
      </c>
      <c r="J80" s="7" t="s">
        <v>10</v>
      </c>
      <c r="K80" s="7">
        <v>0</v>
      </c>
      <c r="L80" s="7">
        <v>0</v>
      </c>
      <c r="M80" s="7">
        <v>2</v>
      </c>
      <c r="N80" s="7" t="s">
        <v>35</v>
      </c>
      <c r="O80" s="7">
        <v>0</v>
      </c>
      <c r="P80" s="7">
        <v>0</v>
      </c>
      <c r="Q80" s="7">
        <v>0</v>
      </c>
      <c r="R80" s="7">
        <v>3</v>
      </c>
      <c r="S80" s="7">
        <v>0</v>
      </c>
      <c r="T80" s="7" t="s">
        <v>10</v>
      </c>
      <c r="U80" s="7">
        <v>1</v>
      </c>
      <c r="V80" s="3">
        <v>0</v>
      </c>
      <c r="W80" s="3">
        <v>0</v>
      </c>
      <c r="X80" s="3">
        <v>0</v>
      </c>
      <c r="Y80" s="3">
        <v>0</v>
      </c>
      <c r="Z80" s="3" t="s">
        <v>290</v>
      </c>
      <c r="AA80" s="3" t="s">
        <v>292</v>
      </c>
      <c r="AB80" s="17"/>
    </row>
    <row r="81" spans="1:28" x14ac:dyDescent="0.3">
      <c r="A81" s="7" t="s">
        <v>172</v>
      </c>
      <c r="B81" s="7" t="s">
        <v>67</v>
      </c>
      <c r="C81" s="7" t="s">
        <v>167</v>
      </c>
      <c r="D81" s="7" t="s">
        <v>455</v>
      </c>
      <c r="E81" s="8">
        <v>43914</v>
      </c>
      <c r="F81" s="3" t="s">
        <v>109</v>
      </c>
      <c r="G81" s="3" t="s">
        <v>29</v>
      </c>
      <c r="H81" s="3">
        <v>2</v>
      </c>
      <c r="I81" s="3">
        <v>1022</v>
      </c>
      <c r="J81" s="7" t="s">
        <v>10</v>
      </c>
      <c r="K81" s="7">
        <v>2</v>
      </c>
      <c r="L81" s="7">
        <v>12</v>
      </c>
      <c r="M81" s="7">
        <v>2</v>
      </c>
      <c r="N81" s="7" t="s">
        <v>35</v>
      </c>
      <c r="O81" s="7">
        <v>2</v>
      </c>
      <c r="P81" s="7">
        <v>0</v>
      </c>
      <c r="Q81" s="7">
        <v>0</v>
      </c>
      <c r="R81" s="7">
        <v>4</v>
      </c>
      <c r="S81" s="7">
        <v>4</v>
      </c>
      <c r="T81" s="7" t="s">
        <v>10</v>
      </c>
      <c r="U81" s="7">
        <v>1</v>
      </c>
      <c r="V81" s="3">
        <v>0</v>
      </c>
      <c r="W81" s="3">
        <v>1</v>
      </c>
      <c r="X81" s="3">
        <v>0</v>
      </c>
      <c r="Y81" s="3">
        <v>0</v>
      </c>
      <c r="Z81" s="3" t="s">
        <v>308</v>
      </c>
      <c r="AA81" s="3" t="s">
        <v>309</v>
      </c>
      <c r="AB81" s="17"/>
    </row>
    <row r="82" spans="1:28" x14ac:dyDescent="0.3">
      <c r="A82" s="7" t="s">
        <v>172</v>
      </c>
      <c r="B82" s="7" t="s">
        <v>293</v>
      </c>
      <c r="C82" s="7" t="s">
        <v>8</v>
      </c>
      <c r="D82" s="7" t="s">
        <v>456</v>
      </c>
      <c r="E82" s="8">
        <v>43943</v>
      </c>
      <c r="F82" s="3" t="s">
        <v>294</v>
      </c>
      <c r="G82" s="3" t="s">
        <v>29</v>
      </c>
      <c r="H82" s="3">
        <v>1</v>
      </c>
      <c r="I82" s="3">
        <v>934</v>
      </c>
      <c r="J82" s="7" t="s">
        <v>10</v>
      </c>
      <c r="K82" s="7">
        <v>1</v>
      </c>
      <c r="L82" s="7">
        <v>0</v>
      </c>
      <c r="M82" s="7">
        <v>5</v>
      </c>
      <c r="N82" s="7" t="s">
        <v>35</v>
      </c>
      <c r="O82" s="7">
        <v>0</v>
      </c>
      <c r="P82" s="7">
        <v>0</v>
      </c>
      <c r="Q82" s="7">
        <v>0</v>
      </c>
      <c r="R82" s="7">
        <v>4</v>
      </c>
      <c r="S82" s="7">
        <v>0</v>
      </c>
      <c r="T82" s="7" t="s">
        <v>10</v>
      </c>
      <c r="U82" s="7">
        <v>1</v>
      </c>
      <c r="V82" s="3">
        <v>0</v>
      </c>
      <c r="W82" s="3">
        <v>0</v>
      </c>
      <c r="X82" s="3">
        <v>0</v>
      </c>
      <c r="Y82" s="3">
        <v>0</v>
      </c>
      <c r="Z82" s="3" t="s">
        <v>310</v>
      </c>
      <c r="AA82" s="3" t="s">
        <v>311</v>
      </c>
      <c r="AB82" s="17" t="s">
        <v>312</v>
      </c>
    </row>
    <row r="83" spans="1:28" x14ac:dyDescent="0.3">
      <c r="A83" s="7" t="s">
        <v>172</v>
      </c>
      <c r="B83" s="7">
        <v>48</v>
      </c>
      <c r="C83" s="7" t="s">
        <v>13</v>
      </c>
      <c r="D83" s="7" t="s">
        <v>457</v>
      </c>
      <c r="E83" s="8">
        <v>43946</v>
      </c>
      <c r="F83" s="3" t="s">
        <v>295</v>
      </c>
      <c r="G83" s="3" t="s">
        <v>29</v>
      </c>
      <c r="H83" s="3">
        <v>1</v>
      </c>
      <c r="I83" s="3">
        <v>272</v>
      </c>
      <c r="J83" s="7" t="s">
        <v>10</v>
      </c>
      <c r="K83" s="7">
        <v>0</v>
      </c>
      <c r="L83" s="7">
        <v>0</v>
      </c>
      <c r="M83" s="7">
        <v>0</v>
      </c>
      <c r="N83" s="7" t="s">
        <v>35</v>
      </c>
      <c r="O83" s="7">
        <v>0</v>
      </c>
      <c r="P83" s="7">
        <v>0</v>
      </c>
      <c r="Q83" s="7">
        <v>0</v>
      </c>
      <c r="R83" s="7">
        <v>2</v>
      </c>
      <c r="S83" s="7">
        <v>0</v>
      </c>
      <c r="T83" s="7" t="s">
        <v>10</v>
      </c>
      <c r="U83" s="7">
        <v>1</v>
      </c>
      <c r="V83" s="3">
        <v>0</v>
      </c>
      <c r="W83" s="3">
        <v>0</v>
      </c>
      <c r="X83" s="3">
        <v>0</v>
      </c>
      <c r="Y83" s="3">
        <v>0</v>
      </c>
      <c r="Z83" s="3" t="s">
        <v>313</v>
      </c>
      <c r="AA83" s="3" t="s">
        <v>314</v>
      </c>
      <c r="AB83" s="17"/>
    </row>
    <row r="84" spans="1:28" x14ac:dyDescent="0.3">
      <c r="A84" s="7" t="s">
        <v>172</v>
      </c>
      <c r="B84" s="7" t="s">
        <v>296</v>
      </c>
      <c r="C84" s="7" t="s">
        <v>8</v>
      </c>
      <c r="D84" s="7" t="s">
        <v>458</v>
      </c>
      <c r="E84" s="8">
        <v>43850</v>
      </c>
      <c r="F84" s="3" t="s">
        <v>297</v>
      </c>
      <c r="G84" s="16" t="s">
        <v>145</v>
      </c>
      <c r="H84" s="3">
        <v>1</v>
      </c>
      <c r="I84" s="3">
        <v>495</v>
      </c>
      <c r="J84" s="7" t="s">
        <v>24</v>
      </c>
      <c r="K84" s="7">
        <v>2</v>
      </c>
      <c r="L84" s="7">
        <v>0</v>
      </c>
      <c r="M84" s="7">
        <v>3</v>
      </c>
      <c r="N84" s="7" t="s">
        <v>24</v>
      </c>
      <c r="O84" s="7">
        <v>0</v>
      </c>
      <c r="P84" s="7">
        <v>0</v>
      </c>
      <c r="Q84" s="7">
        <v>0</v>
      </c>
      <c r="R84" s="7">
        <v>2</v>
      </c>
      <c r="S84" s="7">
        <v>0</v>
      </c>
      <c r="T84" s="7" t="s">
        <v>10</v>
      </c>
      <c r="U84" s="7">
        <v>1</v>
      </c>
      <c r="V84" s="3">
        <v>0</v>
      </c>
      <c r="W84" s="3">
        <v>0</v>
      </c>
      <c r="X84" s="3">
        <v>0</v>
      </c>
      <c r="Y84" s="3">
        <v>0</v>
      </c>
      <c r="Z84" s="3" t="s">
        <v>315</v>
      </c>
      <c r="AA84" s="3" t="s">
        <v>316</v>
      </c>
      <c r="AB84" s="17"/>
    </row>
    <row r="85" spans="1:28" x14ac:dyDescent="0.3">
      <c r="A85" s="7" t="s">
        <v>172</v>
      </c>
      <c r="B85" s="7" t="s">
        <v>298</v>
      </c>
      <c r="C85" s="7" t="s">
        <v>13</v>
      </c>
      <c r="D85" s="7" t="s">
        <v>460</v>
      </c>
      <c r="E85" s="8">
        <v>43858</v>
      </c>
      <c r="F85" s="3" t="s">
        <v>109</v>
      </c>
      <c r="G85" s="3" t="s">
        <v>29</v>
      </c>
      <c r="H85" s="3">
        <v>1</v>
      </c>
      <c r="I85" s="3">
        <v>1078</v>
      </c>
      <c r="J85" s="7" t="s">
        <v>10</v>
      </c>
      <c r="K85" s="7">
        <v>1</v>
      </c>
      <c r="L85" s="7">
        <v>0</v>
      </c>
      <c r="M85" s="7">
        <v>8</v>
      </c>
      <c r="N85" s="7" t="s">
        <v>24</v>
      </c>
      <c r="O85" s="7">
        <v>2</v>
      </c>
      <c r="P85" s="7">
        <v>0</v>
      </c>
      <c r="Q85" s="7">
        <v>0</v>
      </c>
      <c r="R85" s="7">
        <v>7</v>
      </c>
      <c r="S85" s="7">
        <v>0</v>
      </c>
      <c r="T85" s="7" t="s">
        <v>10</v>
      </c>
      <c r="U85" s="7">
        <v>1</v>
      </c>
      <c r="V85" s="3">
        <v>0</v>
      </c>
      <c r="W85" s="3">
        <v>0</v>
      </c>
      <c r="X85" s="3">
        <v>0</v>
      </c>
      <c r="Y85" s="3">
        <v>0</v>
      </c>
      <c r="Z85" s="3" t="s">
        <v>317</v>
      </c>
      <c r="AA85" s="3" t="s">
        <v>318</v>
      </c>
      <c r="AB85" s="17"/>
    </row>
    <row r="86" spans="1:28" x14ac:dyDescent="0.3">
      <c r="A86" s="7" t="s">
        <v>172</v>
      </c>
      <c r="B86" s="7">
        <v>61</v>
      </c>
      <c r="C86" s="7" t="s">
        <v>13</v>
      </c>
      <c r="D86" s="7" t="s">
        <v>459</v>
      </c>
      <c r="E86" s="8">
        <v>43886</v>
      </c>
      <c r="F86" s="3" t="s">
        <v>299</v>
      </c>
      <c r="G86" s="3" t="s">
        <v>29</v>
      </c>
      <c r="H86" s="3">
        <v>1</v>
      </c>
      <c r="I86" s="3">
        <v>115</v>
      </c>
      <c r="J86" s="7" t="s">
        <v>24</v>
      </c>
      <c r="K86" s="7">
        <v>1</v>
      </c>
      <c r="L86" s="7">
        <v>0</v>
      </c>
      <c r="M86" s="7">
        <v>0</v>
      </c>
      <c r="N86" s="7" t="s">
        <v>35</v>
      </c>
      <c r="O86" s="7">
        <v>1</v>
      </c>
      <c r="P86" s="7">
        <v>0</v>
      </c>
      <c r="Q86" s="7">
        <v>0</v>
      </c>
      <c r="R86" s="7">
        <v>0</v>
      </c>
      <c r="S86" s="7">
        <v>0</v>
      </c>
      <c r="T86" s="7" t="s">
        <v>10</v>
      </c>
      <c r="U86" s="7">
        <v>0</v>
      </c>
      <c r="V86" s="3">
        <v>0</v>
      </c>
      <c r="W86" s="3">
        <v>1</v>
      </c>
      <c r="X86" s="3">
        <v>0</v>
      </c>
      <c r="Y86" s="3">
        <v>0</v>
      </c>
      <c r="Z86" s="3" t="s">
        <v>319</v>
      </c>
      <c r="AA86" s="3" t="s">
        <v>35</v>
      </c>
      <c r="AB86" s="17" t="s">
        <v>320</v>
      </c>
    </row>
    <row r="87" spans="1:28" x14ac:dyDescent="0.3">
      <c r="A87" s="7" t="s">
        <v>172</v>
      </c>
      <c r="B87" s="7">
        <v>62</v>
      </c>
      <c r="C87" s="7" t="s">
        <v>8</v>
      </c>
      <c r="D87" s="7" t="s">
        <v>461</v>
      </c>
      <c r="E87" s="8">
        <v>43939</v>
      </c>
      <c r="F87" s="3" t="s">
        <v>220</v>
      </c>
      <c r="G87" s="3" t="s">
        <v>29</v>
      </c>
      <c r="H87" s="3">
        <v>3</v>
      </c>
      <c r="I87" s="3">
        <v>356</v>
      </c>
      <c r="J87" s="7" t="s">
        <v>10</v>
      </c>
      <c r="K87" s="7">
        <v>0</v>
      </c>
      <c r="L87" s="7">
        <v>0</v>
      </c>
      <c r="M87" s="7">
        <v>2</v>
      </c>
      <c r="N87" s="7" t="s">
        <v>24</v>
      </c>
      <c r="O87" s="7">
        <v>0</v>
      </c>
      <c r="P87" s="7">
        <v>0</v>
      </c>
      <c r="Q87" s="7">
        <v>0</v>
      </c>
      <c r="R87" s="7">
        <v>5</v>
      </c>
      <c r="S87" s="7">
        <v>1</v>
      </c>
      <c r="T87" s="7" t="s">
        <v>10</v>
      </c>
      <c r="U87" s="7">
        <v>2</v>
      </c>
      <c r="V87" s="3">
        <v>0</v>
      </c>
      <c r="W87" s="3">
        <v>1</v>
      </c>
      <c r="X87" s="3">
        <v>0</v>
      </c>
      <c r="Y87" s="3">
        <v>0</v>
      </c>
      <c r="Z87" s="3" t="s">
        <v>321</v>
      </c>
      <c r="AA87" s="3" t="s">
        <v>322</v>
      </c>
      <c r="AB87" s="17"/>
    </row>
    <row r="88" spans="1:28" x14ac:dyDescent="0.3">
      <c r="A88" s="7" t="s">
        <v>172</v>
      </c>
      <c r="B88" s="7" t="s">
        <v>300</v>
      </c>
      <c r="C88" s="7" t="s">
        <v>8</v>
      </c>
      <c r="D88" s="7" t="s">
        <v>462</v>
      </c>
      <c r="E88" s="8">
        <v>43943</v>
      </c>
      <c r="F88" s="3" t="s">
        <v>301</v>
      </c>
      <c r="G88" s="3" t="s">
        <v>29</v>
      </c>
      <c r="H88" s="3">
        <v>1</v>
      </c>
      <c r="I88" s="3">
        <v>547</v>
      </c>
      <c r="J88" s="7" t="s">
        <v>10</v>
      </c>
      <c r="K88" s="7">
        <v>5</v>
      </c>
      <c r="L88" s="7">
        <v>0</v>
      </c>
      <c r="M88" s="7">
        <v>2</v>
      </c>
      <c r="N88" s="7" t="s">
        <v>24</v>
      </c>
      <c r="O88" s="7">
        <v>0</v>
      </c>
      <c r="P88" s="7">
        <v>0</v>
      </c>
      <c r="Q88" s="7">
        <v>0</v>
      </c>
      <c r="R88" s="7">
        <v>5</v>
      </c>
      <c r="S88" s="7">
        <v>1</v>
      </c>
      <c r="T88" s="7" t="s">
        <v>10</v>
      </c>
      <c r="U88" s="7">
        <v>1</v>
      </c>
      <c r="V88" s="3">
        <v>0</v>
      </c>
      <c r="W88" s="3">
        <v>0</v>
      </c>
      <c r="X88" s="3">
        <v>0</v>
      </c>
      <c r="Y88" s="3">
        <v>0</v>
      </c>
      <c r="Z88" s="3" t="s">
        <v>128</v>
      </c>
      <c r="AA88" s="3" t="s">
        <v>323</v>
      </c>
      <c r="AB88" s="17" t="s">
        <v>324</v>
      </c>
    </row>
    <row r="89" spans="1:28" x14ac:dyDescent="0.3">
      <c r="A89" s="7" t="s">
        <v>172</v>
      </c>
      <c r="B89" s="7" t="s">
        <v>302</v>
      </c>
      <c r="C89" s="7" t="s">
        <v>13</v>
      </c>
      <c r="D89" s="7" t="s">
        <v>463</v>
      </c>
      <c r="E89" s="8">
        <v>43943</v>
      </c>
      <c r="F89" s="3" t="s">
        <v>303</v>
      </c>
      <c r="G89" s="3" t="s">
        <v>9</v>
      </c>
      <c r="H89" s="3">
        <v>1</v>
      </c>
      <c r="I89" s="3">
        <v>479</v>
      </c>
      <c r="J89" s="7" t="s">
        <v>24</v>
      </c>
      <c r="K89" s="7">
        <v>0</v>
      </c>
      <c r="L89" s="7">
        <v>1</v>
      </c>
      <c r="M89" s="7">
        <v>2</v>
      </c>
      <c r="N89" s="7" t="s">
        <v>35</v>
      </c>
      <c r="O89" s="7">
        <v>0</v>
      </c>
      <c r="P89" s="7">
        <v>0</v>
      </c>
      <c r="Q89" s="7">
        <v>0</v>
      </c>
      <c r="R89" s="7">
        <v>4</v>
      </c>
      <c r="S89" s="7">
        <v>0</v>
      </c>
      <c r="T89" s="7" t="s">
        <v>10</v>
      </c>
      <c r="U89" s="7">
        <v>0</v>
      </c>
      <c r="V89" s="3">
        <v>0</v>
      </c>
      <c r="W89" s="3">
        <v>1</v>
      </c>
      <c r="X89" s="3">
        <v>0</v>
      </c>
      <c r="Y89" s="3">
        <v>0</v>
      </c>
      <c r="Z89" s="3" t="s">
        <v>325</v>
      </c>
      <c r="AA89" s="3" t="s">
        <v>326</v>
      </c>
      <c r="AB89" s="17"/>
    </row>
    <row r="90" spans="1:28" x14ac:dyDescent="0.3">
      <c r="A90" s="7" t="s">
        <v>172</v>
      </c>
      <c r="B90" s="7">
        <v>70</v>
      </c>
      <c r="C90" s="7" t="s">
        <v>8</v>
      </c>
      <c r="D90" s="7" t="s">
        <v>464</v>
      </c>
      <c r="E90" s="8">
        <v>43848</v>
      </c>
      <c r="F90" s="3" t="s">
        <v>304</v>
      </c>
      <c r="G90" s="3" t="s">
        <v>29</v>
      </c>
      <c r="H90" s="3">
        <v>2</v>
      </c>
      <c r="I90" s="3">
        <v>427</v>
      </c>
      <c r="J90" s="7" t="s">
        <v>10</v>
      </c>
      <c r="K90" s="7">
        <v>0</v>
      </c>
      <c r="L90" s="7">
        <v>2</v>
      </c>
      <c r="M90" s="7">
        <v>0</v>
      </c>
      <c r="N90" s="7" t="s">
        <v>24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 t="s">
        <v>10</v>
      </c>
      <c r="U90" s="7">
        <v>1</v>
      </c>
      <c r="V90" s="3">
        <v>1</v>
      </c>
      <c r="W90" s="3">
        <v>0</v>
      </c>
      <c r="X90" s="3">
        <v>0</v>
      </c>
      <c r="Y90" s="3">
        <v>0</v>
      </c>
      <c r="Z90" s="3" t="s">
        <v>327</v>
      </c>
      <c r="AA90" s="3" t="s">
        <v>35</v>
      </c>
      <c r="AB90" s="17"/>
    </row>
    <row r="91" spans="1:28" x14ac:dyDescent="0.3">
      <c r="A91" s="7" t="s">
        <v>172</v>
      </c>
      <c r="B91" s="7">
        <v>74</v>
      </c>
      <c r="C91" s="7" t="s">
        <v>8</v>
      </c>
      <c r="D91" s="7" t="s">
        <v>465</v>
      </c>
      <c r="E91" s="8">
        <v>43902</v>
      </c>
      <c r="F91" s="3" t="s">
        <v>220</v>
      </c>
      <c r="G91" s="3" t="s">
        <v>29</v>
      </c>
      <c r="H91" s="3">
        <v>2</v>
      </c>
      <c r="I91" s="3">
        <v>365</v>
      </c>
      <c r="J91" s="7" t="s">
        <v>151</v>
      </c>
      <c r="K91" s="7">
        <v>0</v>
      </c>
      <c r="L91" s="7">
        <v>2</v>
      </c>
      <c r="M91" s="7">
        <v>1</v>
      </c>
      <c r="N91" s="7" t="s">
        <v>35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 t="s">
        <v>10</v>
      </c>
      <c r="U91" s="7">
        <v>1</v>
      </c>
      <c r="V91" s="3">
        <v>0</v>
      </c>
      <c r="W91" s="3">
        <v>1</v>
      </c>
      <c r="X91" s="3">
        <v>0</v>
      </c>
      <c r="Y91" s="3">
        <v>0</v>
      </c>
      <c r="Z91" s="3" t="s">
        <v>328</v>
      </c>
      <c r="AA91" s="3" t="s">
        <v>35</v>
      </c>
      <c r="AB91" s="17" t="s">
        <v>329</v>
      </c>
    </row>
    <row r="92" spans="1:28" x14ac:dyDescent="0.3">
      <c r="A92" s="7" t="s">
        <v>172</v>
      </c>
      <c r="B92" s="7">
        <v>81</v>
      </c>
      <c r="C92" s="7" t="s">
        <v>13</v>
      </c>
      <c r="D92" s="7" t="s">
        <v>466</v>
      </c>
      <c r="E92" s="8">
        <v>43874</v>
      </c>
      <c r="F92" s="3" t="s">
        <v>305</v>
      </c>
      <c r="G92" s="3" t="s">
        <v>9</v>
      </c>
      <c r="H92" s="3">
        <v>1</v>
      </c>
      <c r="I92" s="3">
        <v>95</v>
      </c>
      <c r="J92" s="7" t="s">
        <v>10</v>
      </c>
      <c r="K92" s="7">
        <v>0</v>
      </c>
      <c r="L92" s="7">
        <v>0</v>
      </c>
      <c r="M92" s="7">
        <v>0</v>
      </c>
      <c r="N92" s="7" t="s">
        <v>24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 t="s">
        <v>10</v>
      </c>
      <c r="U92" s="7">
        <v>1</v>
      </c>
      <c r="V92" s="3">
        <v>0</v>
      </c>
      <c r="W92" s="3">
        <v>0</v>
      </c>
      <c r="X92" s="3">
        <v>0</v>
      </c>
      <c r="Y92" s="3">
        <v>0</v>
      </c>
      <c r="Z92" s="3" t="s">
        <v>330</v>
      </c>
      <c r="AA92" s="3" t="s">
        <v>35</v>
      </c>
      <c r="AB92" s="17"/>
    </row>
    <row r="93" spans="1:28" x14ac:dyDescent="0.3">
      <c r="A93" s="7" t="s">
        <v>172</v>
      </c>
      <c r="B93" s="7" t="s">
        <v>306</v>
      </c>
      <c r="C93" s="7" t="s">
        <v>8</v>
      </c>
      <c r="D93" s="7" t="s">
        <v>466</v>
      </c>
      <c r="E93" s="8">
        <v>43838</v>
      </c>
      <c r="F93" s="3" t="s">
        <v>307</v>
      </c>
      <c r="G93" s="3" t="s">
        <v>9</v>
      </c>
      <c r="H93" s="3">
        <v>2</v>
      </c>
      <c r="I93" s="3">
        <v>727</v>
      </c>
      <c r="J93" s="7" t="s">
        <v>24</v>
      </c>
      <c r="K93" s="7">
        <v>0</v>
      </c>
      <c r="L93" s="7">
        <v>1</v>
      </c>
      <c r="M93" s="7">
        <v>1</v>
      </c>
      <c r="N93" s="7" t="s">
        <v>24</v>
      </c>
      <c r="O93" s="7">
        <v>0</v>
      </c>
      <c r="P93" s="7">
        <v>0</v>
      </c>
      <c r="Q93" s="7">
        <v>0</v>
      </c>
      <c r="R93" s="7">
        <v>4</v>
      </c>
      <c r="S93" s="7">
        <v>0</v>
      </c>
      <c r="T93" s="7" t="s">
        <v>10</v>
      </c>
      <c r="U93" s="7">
        <v>0</v>
      </c>
      <c r="V93" s="3">
        <v>0</v>
      </c>
      <c r="W93" s="3">
        <v>2</v>
      </c>
      <c r="X93" s="3">
        <v>0</v>
      </c>
      <c r="Y93" s="3">
        <v>0</v>
      </c>
      <c r="Z93" s="3" t="s">
        <v>331</v>
      </c>
      <c r="AA93" s="3" t="s">
        <v>332</v>
      </c>
      <c r="AB93" s="17"/>
    </row>
    <row r="94" spans="1:28" x14ac:dyDescent="0.3">
      <c r="A94" s="7" t="s">
        <v>257</v>
      </c>
      <c r="B94" s="7" t="s">
        <v>333</v>
      </c>
      <c r="C94" s="7" t="s">
        <v>13</v>
      </c>
      <c r="D94" s="7" t="s">
        <v>467</v>
      </c>
      <c r="E94" s="8">
        <v>44089</v>
      </c>
      <c r="F94" s="3" t="s">
        <v>125</v>
      </c>
      <c r="G94" s="3" t="s">
        <v>29</v>
      </c>
      <c r="H94" s="3">
        <v>1</v>
      </c>
      <c r="I94" s="3">
        <v>483</v>
      </c>
      <c r="J94" s="7" t="s">
        <v>10</v>
      </c>
      <c r="K94" s="7">
        <v>1</v>
      </c>
      <c r="L94" s="7">
        <v>5</v>
      </c>
      <c r="M94" s="7">
        <v>6</v>
      </c>
      <c r="N94" s="7" t="s">
        <v>35</v>
      </c>
      <c r="O94" s="7">
        <v>0</v>
      </c>
      <c r="P94" s="7">
        <v>0</v>
      </c>
      <c r="Q94" s="7">
        <v>0</v>
      </c>
      <c r="R94" s="7">
        <v>13</v>
      </c>
      <c r="S94" s="7">
        <v>0</v>
      </c>
      <c r="T94" s="7" t="s">
        <v>10</v>
      </c>
      <c r="U94" s="7">
        <v>0</v>
      </c>
      <c r="V94" s="3">
        <v>1</v>
      </c>
      <c r="W94" s="3">
        <v>0</v>
      </c>
      <c r="X94" s="3">
        <v>0</v>
      </c>
      <c r="Y94" s="3">
        <v>0</v>
      </c>
      <c r="Z94" s="3" t="s">
        <v>340</v>
      </c>
      <c r="AA94" s="3" t="s">
        <v>341</v>
      </c>
      <c r="AB94" s="17"/>
    </row>
    <row r="95" spans="1:28" x14ac:dyDescent="0.3">
      <c r="A95" s="7" t="s">
        <v>257</v>
      </c>
      <c r="B95" s="7" t="s">
        <v>334</v>
      </c>
      <c r="C95" s="7" t="s">
        <v>13</v>
      </c>
      <c r="D95" s="7" t="s">
        <v>468</v>
      </c>
      <c r="E95" s="8">
        <v>44194</v>
      </c>
      <c r="F95" s="3" t="s">
        <v>182</v>
      </c>
      <c r="G95" s="3" t="s">
        <v>9</v>
      </c>
      <c r="H95" s="3">
        <v>2</v>
      </c>
      <c r="I95" s="3">
        <v>518</v>
      </c>
      <c r="J95" s="7" t="s">
        <v>10</v>
      </c>
      <c r="K95" s="7">
        <v>1</v>
      </c>
      <c r="L95" s="7">
        <v>2</v>
      </c>
      <c r="M95" s="7">
        <v>4</v>
      </c>
      <c r="N95" s="7" t="s">
        <v>35</v>
      </c>
      <c r="O95" s="7">
        <v>3</v>
      </c>
      <c r="P95" s="7">
        <v>0</v>
      </c>
      <c r="Q95" s="7">
        <v>0</v>
      </c>
      <c r="R95" s="7">
        <v>2</v>
      </c>
      <c r="S95" s="7">
        <v>0</v>
      </c>
      <c r="T95" s="7" t="s">
        <v>10</v>
      </c>
      <c r="U95" s="7">
        <v>0</v>
      </c>
      <c r="V95" s="3">
        <v>0</v>
      </c>
      <c r="W95" s="3">
        <v>2</v>
      </c>
      <c r="X95" s="3">
        <v>0</v>
      </c>
      <c r="Y95" s="3">
        <v>0</v>
      </c>
      <c r="Z95" s="3" t="s">
        <v>342</v>
      </c>
      <c r="AA95" s="3" t="s">
        <v>343</v>
      </c>
      <c r="AB95" s="17"/>
    </row>
    <row r="96" spans="1:28" x14ac:dyDescent="0.3">
      <c r="A96" s="7" t="s">
        <v>257</v>
      </c>
      <c r="B96" s="7" t="s">
        <v>201</v>
      </c>
      <c r="C96" s="7" t="s">
        <v>13</v>
      </c>
      <c r="D96" s="7" t="s">
        <v>469</v>
      </c>
      <c r="E96" s="8">
        <v>44177</v>
      </c>
      <c r="F96" s="3" t="s">
        <v>182</v>
      </c>
      <c r="G96" s="3" t="s">
        <v>9</v>
      </c>
      <c r="H96" s="3">
        <v>1</v>
      </c>
      <c r="I96" s="3">
        <v>656</v>
      </c>
      <c r="J96" s="7" t="s">
        <v>10</v>
      </c>
      <c r="K96" s="7">
        <v>0</v>
      </c>
      <c r="L96" s="7">
        <v>4</v>
      </c>
      <c r="M96" s="7">
        <v>1</v>
      </c>
      <c r="N96" s="7" t="s">
        <v>35</v>
      </c>
      <c r="O96" s="7">
        <v>0</v>
      </c>
      <c r="P96" s="7">
        <v>0</v>
      </c>
      <c r="Q96" s="7">
        <v>0</v>
      </c>
      <c r="R96" s="7">
        <v>1</v>
      </c>
      <c r="S96" s="7">
        <v>0</v>
      </c>
      <c r="T96" s="7" t="s">
        <v>10</v>
      </c>
      <c r="U96" s="7">
        <v>0</v>
      </c>
      <c r="V96" s="3">
        <v>0</v>
      </c>
      <c r="W96" s="3">
        <v>0</v>
      </c>
      <c r="X96" s="3">
        <v>1</v>
      </c>
      <c r="Y96" s="3">
        <v>0</v>
      </c>
      <c r="Z96" s="3" t="s">
        <v>344</v>
      </c>
      <c r="AA96" s="3" t="s">
        <v>345</v>
      </c>
      <c r="AB96" s="17"/>
    </row>
    <row r="97" spans="1:28" x14ac:dyDescent="0.3">
      <c r="A97" s="7" t="s">
        <v>257</v>
      </c>
      <c r="B97" s="7" t="s">
        <v>213</v>
      </c>
      <c r="C97" s="7" t="s">
        <v>13</v>
      </c>
      <c r="D97" s="7" t="s">
        <v>470</v>
      </c>
      <c r="E97" s="8">
        <v>44088</v>
      </c>
      <c r="F97" s="3" t="s">
        <v>335</v>
      </c>
      <c r="G97" s="3" t="s">
        <v>236</v>
      </c>
      <c r="H97" s="3">
        <v>4</v>
      </c>
      <c r="I97" s="3">
        <v>501</v>
      </c>
      <c r="J97" s="7" t="s">
        <v>10</v>
      </c>
      <c r="K97" s="7">
        <v>2</v>
      </c>
      <c r="L97" s="7">
        <v>0</v>
      </c>
      <c r="M97" s="7">
        <v>2</v>
      </c>
      <c r="N97" s="7" t="s">
        <v>24</v>
      </c>
      <c r="O97" s="7">
        <v>0</v>
      </c>
      <c r="P97" s="7">
        <v>0</v>
      </c>
      <c r="Q97" s="7">
        <v>0</v>
      </c>
      <c r="R97" s="7">
        <v>2</v>
      </c>
      <c r="S97" s="7">
        <v>0</v>
      </c>
      <c r="T97" s="7" t="s">
        <v>10</v>
      </c>
      <c r="U97" s="7">
        <v>4</v>
      </c>
      <c r="V97" s="3">
        <v>0</v>
      </c>
      <c r="W97" s="3">
        <v>0</v>
      </c>
      <c r="X97" s="3">
        <v>0</v>
      </c>
      <c r="Y97" s="3">
        <v>0</v>
      </c>
      <c r="Z97" s="3" t="s">
        <v>346</v>
      </c>
      <c r="AA97" s="3" t="s">
        <v>347</v>
      </c>
      <c r="AB97" s="17" t="s">
        <v>348</v>
      </c>
    </row>
    <row r="98" spans="1:28" x14ac:dyDescent="0.3">
      <c r="A98" s="7" t="s">
        <v>257</v>
      </c>
      <c r="B98" s="7" t="s">
        <v>336</v>
      </c>
      <c r="C98" s="7" t="s">
        <v>13</v>
      </c>
      <c r="D98" s="7" t="s">
        <v>471</v>
      </c>
      <c r="E98" s="8">
        <v>44098</v>
      </c>
      <c r="F98" s="3" t="s">
        <v>125</v>
      </c>
      <c r="G98" s="3" t="s">
        <v>9</v>
      </c>
      <c r="H98" s="3">
        <v>1</v>
      </c>
      <c r="I98" s="3">
        <v>993</v>
      </c>
      <c r="J98" s="3" t="s">
        <v>10</v>
      </c>
      <c r="K98" s="3">
        <v>0</v>
      </c>
      <c r="L98" s="3">
        <v>2</v>
      </c>
      <c r="M98" s="3">
        <v>2</v>
      </c>
      <c r="N98" s="3" t="s">
        <v>35</v>
      </c>
      <c r="O98" s="3">
        <v>0</v>
      </c>
      <c r="P98" s="3">
        <v>0</v>
      </c>
      <c r="Q98" s="3">
        <v>0</v>
      </c>
      <c r="R98" s="3">
        <v>4</v>
      </c>
      <c r="S98" s="3">
        <v>0</v>
      </c>
      <c r="T98" s="3" t="s">
        <v>10</v>
      </c>
      <c r="U98" s="3">
        <v>0</v>
      </c>
      <c r="V98" s="3">
        <v>0</v>
      </c>
      <c r="W98" s="3">
        <v>0</v>
      </c>
      <c r="X98" s="3">
        <v>1</v>
      </c>
      <c r="Y98" s="3">
        <v>0</v>
      </c>
      <c r="Z98" s="3" t="s">
        <v>349</v>
      </c>
      <c r="AA98" s="3" t="s">
        <v>350</v>
      </c>
      <c r="AB98" s="17"/>
    </row>
    <row r="99" spans="1:28" x14ac:dyDescent="0.3">
      <c r="A99" s="7" t="s">
        <v>257</v>
      </c>
      <c r="B99" s="7" t="s">
        <v>337</v>
      </c>
      <c r="C99" s="7" t="s">
        <v>13</v>
      </c>
      <c r="D99" s="7" t="s">
        <v>472</v>
      </c>
      <c r="E99" s="8">
        <v>44104</v>
      </c>
      <c r="F99" s="3" t="s">
        <v>338</v>
      </c>
      <c r="G99" s="16" t="s">
        <v>145</v>
      </c>
      <c r="H99" s="3">
        <v>1</v>
      </c>
      <c r="I99" s="3">
        <v>754</v>
      </c>
      <c r="J99" s="3" t="s">
        <v>10</v>
      </c>
      <c r="K99" s="3">
        <v>0</v>
      </c>
      <c r="L99" s="3">
        <v>0</v>
      </c>
      <c r="M99" s="3">
        <v>2</v>
      </c>
      <c r="N99" s="3" t="s">
        <v>24</v>
      </c>
      <c r="O99" s="3">
        <v>0</v>
      </c>
      <c r="P99" s="3">
        <v>0</v>
      </c>
      <c r="Q99" s="3">
        <v>0</v>
      </c>
      <c r="R99" s="3">
        <v>3</v>
      </c>
      <c r="S99" s="3">
        <v>0</v>
      </c>
      <c r="T99" s="3" t="s">
        <v>10</v>
      </c>
      <c r="U99" s="3">
        <v>0</v>
      </c>
      <c r="V99" s="3">
        <v>0</v>
      </c>
      <c r="W99" s="3">
        <v>1</v>
      </c>
      <c r="X99" s="3">
        <v>0</v>
      </c>
      <c r="Y99" s="3">
        <v>0</v>
      </c>
      <c r="Z99" s="3" t="s">
        <v>351</v>
      </c>
      <c r="AA99" s="3" t="s">
        <v>352</v>
      </c>
      <c r="AB99" s="17"/>
    </row>
    <row r="100" spans="1:28" x14ac:dyDescent="0.3">
      <c r="A100" s="7" t="s">
        <v>257</v>
      </c>
      <c r="B100" s="7" t="s">
        <v>215</v>
      </c>
      <c r="C100" s="3" t="s">
        <v>8</v>
      </c>
      <c r="D100" s="3" t="s">
        <v>473</v>
      </c>
      <c r="E100" s="19">
        <v>44112</v>
      </c>
      <c r="F100" s="3" t="s">
        <v>339</v>
      </c>
      <c r="G100" s="16" t="s">
        <v>29</v>
      </c>
      <c r="H100" s="3">
        <v>1</v>
      </c>
      <c r="I100" s="3">
        <v>761</v>
      </c>
      <c r="J100" s="3" t="s">
        <v>10</v>
      </c>
      <c r="K100" s="3">
        <v>1</v>
      </c>
      <c r="L100" s="3">
        <v>1</v>
      </c>
      <c r="M100" s="3">
        <v>0</v>
      </c>
      <c r="N100" s="3" t="s">
        <v>24</v>
      </c>
      <c r="O100" s="3">
        <v>0</v>
      </c>
      <c r="P100" s="3">
        <v>0</v>
      </c>
      <c r="Q100" s="3">
        <v>0</v>
      </c>
      <c r="R100" s="3">
        <v>1</v>
      </c>
      <c r="S100" s="3">
        <v>0</v>
      </c>
      <c r="T100" s="3" t="s">
        <v>10</v>
      </c>
      <c r="U100" s="3">
        <v>1</v>
      </c>
      <c r="V100" s="3">
        <v>0</v>
      </c>
      <c r="W100" s="3">
        <v>0</v>
      </c>
      <c r="X100" s="3">
        <v>0</v>
      </c>
      <c r="Y100" s="3">
        <v>0</v>
      </c>
      <c r="Z100" s="3" t="s">
        <v>353</v>
      </c>
      <c r="AA100" s="3" t="s">
        <v>354</v>
      </c>
      <c r="AB100" s="17"/>
    </row>
    <row r="101" spans="1:28" x14ac:dyDescent="0.3">
      <c r="A101" s="7" t="s">
        <v>379</v>
      </c>
      <c r="B101" s="7" t="s">
        <v>55</v>
      </c>
      <c r="C101" s="7" t="s">
        <v>8</v>
      </c>
      <c r="D101" s="7" t="s">
        <v>474</v>
      </c>
      <c r="E101" s="8">
        <v>44243</v>
      </c>
      <c r="F101" s="3" t="s">
        <v>291</v>
      </c>
      <c r="G101" s="16" t="s">
        <v>29</v>
      </c>
      <c r="H101" s="3">
        <v>1</v>
      </c>
      <c r="I101" s="3">
        <v>860</v>
      </c>
      <c r="J101" s="3" t="s">
        <v>10</v>
      </c>
      <c r="K101" s="3">
        <v>0</v>
      </c>
      <c r="L101" s="3">
        <v>0</v>
      </c>
      <c r="M101" s="3">
        <v>0</v>
      </c>
      <c r="N101" s="3" t="s">
        <v>24</v>
      </c>
      <c r="O101" s="3">
        <v>0</v>
      </c>
      <c r="P101" s="3">
        <v>0</v>
      </c>
      <c r="Q101" s="3">
        <v>0</v>
      </c>
      <c r="R101" s="3">
        <v>8</v>
      </c>
      <c r="S101" s="3">
        <v>0</v>
      </c>
      <c r="T101" s="3" t="s">
        <v>10</v>
      </c>
      <c r="U101" s="3">
        <v>1</v>
      </c>
      <c r="V101" s="3">
        <v>0</v>
      </c>
      <c r="W101" s="3">
        <v>0</v>
      </c>
      <c r="X101" s="3">
        <v>0</v>
      </c>
      <c r="Y101" s="3">
        <v>0</v>
      </c>
      <c r="Z101" s="3" t="s">
        <v>290</v>
      </c>
      <c r="AA101" s="3" t="s">
        <v>380</v>
      </c>
      <c r="AB101" s="17"/>
    </row>
    <row r="102" spans="1:28" x14ac:dyDescent="0.3">
      <c r="A102" t="s">
        <v>5</v>
      </c>
      <c r="B102" s="18">
        <f>SUBTOTAL(103,Tableau1[Pages])</f>
        <v>100</v>
      </c>
      <c r="H102" s="1">
        <f>SUBTOTAL(109,Tableau1[occurrence])</f>
        <v>314</v>
      </c>
      <c r="I102" s="1">
        <f>SUBTOTAL(101,Tableau1[Nb. mots])</f>
        <v>611.61</v>
      </c>
      <c r="J102" s="1"/>
      <c r="K102" s="25">
        <f>SUBTOTAL(109,Tableau1[terme collectif et englobant])</f>
        <v>117</v>
      </c>
      <c r="L102" s="25">
        <f>SUBTOTAL(109,Tableau1[Pronom (neutre)])</f>
        <v>60</v>
      </c>
      <c r="M102" s="25">
        <f>SUBTOTAL(109,Tableau1[Épicène pluriel])</f>
        <v>200</v>
      </c>
      <c r="N102" s="25">
        <f>COUNTIF(Tableau1[Féminisation métier],"oui")</f>
        <v>68</v>
      </c>
      <c r="O102" s="25">
        <f>SUBTOTAL(109,Tableau1[Doublet complet])</f>
        <v>63</v>
      </c>
      <c r="P102" s="25">
        <f>SUBTOTAL(109,Tableau1[inno. Ortho])</f>
        <v>4</v>
      </c>
      <c r="Q102" s="25">
        <f>SUBTOTAL(109,Tableau1[ind. Après mot])</f>
        <v>1</v>
      </c>
      <c r="R102" s="25">
        <f>SUBTOTAL(109,Tableau1[Masc. Géné. Pluriel])</f>
        <v>337</v>
      </c>
      <c r="S102" s="25">
        <f>SUBTOTAL(109,Tableau1[Masc. Géné. Singulier])</f>
        <v>41</v>
      </c>
      <c r="U102">
        <f>SUBTOTAL(109,Tableau1[Nom (classe des mots marqués)])</f>
        <v>205</v>
      </c>
      <c r="V102">
        <f>SUBTOTAL(109,Tableau1[adjectif (classe des mots marqués)])</f>
        <v>39</v>
      </c>
      <c r="W102">
        <f>SUBTOTAL(109,Tableau1[Verbe (classe des mots marqués)])</f>
        <v>49</v>
      </c>
      <c r="X102">
        <f>SUBTOTAL(109,Tableau1[Pronom (classe des mots marqués)])</f>
        <v>6</v>
      </c>
      <c r="Y102">
        <f>SUBTOTAL(109,Tableau1[Déteminant (classe des mots marqués)])</f>
        <v>1</v>
      </c>
    </row>
    <row r="103" spans="1:28" x14ac:dyDescent="0.3">
      <c r="T103" s="11"/>
      <c r="U103" s="11"/>
      <c r="V103" s="11"/>
      <c r="W103" s="11"/>
      <c r="X103" s="11"/>
      <c r="Y103" s="11"/>
    </row>
    <row r="104" spans="1:28" x14ac:dyDescent="0.3">
      <c r="B104" t="s">
        <v>478</v>
      </c>
      <c r="C104">
        <f>COUNTIF(Tableau1[Journal],"Le Soir")</f>
        <v>51</v>
      </c>
      <c r="H104" s="12"/>
      <c r="I104" s="10"/>
      <c r="K104" s="22"/>
      <c r="L104" s="22"/>
      <c r="M104" s="22"/>
      <c r="N104" s="22"/>
      <c r="O104" s="22"/>
      <c r="P104" s="22"/>
      <c r="Q104" s="22"/>
      <c r="R104" s="22"/>
      <c r="S104" s="22"/>
    </row>
    <row r="105" spans="1:28" x14ac:dyDescent="0.3">
      <c r="B105" t="s">
        <v>479</v>
      </c>
      <c r="C105">
        <f>COUNTIF(Tableau1[Journal],"La Libre")</f>
        <v>49</v>
      </c>
      <c r="K105" s="21"/>
      <c r="L105" s="21"/>
      <c r="M105" s="21"/>
      <c r="N105" s="21"/>
      <c r="O105" s="21"/>
      <c r="P105" s="21"/>
      <c r="Q105" s="21"/>
      <c r="R105" s="21"/>
      <c r="S105" s="21"/>
      <c r="T105" s="9"/>
      <c r="U105" s="10"/>
      <c r="V105" s="10"/>
      <c r="W105" s="10"/>
      <c r="X105" s="10"/>
      <c r="Y105" s="10"/>
    </row>
    <row r="106" spans="1:28" x14ac:dyDescent="0.3">
      <c r="H106" s="14"/>
    </row>
    <row r="107" spans="1:28" x14ac:dyDescent="0.3">
      <c r="T107" s="12"/>
    </row>
  </sheetData>
  <phoneticPr fontId="1" type="noConversion"/>
  <conditionalFormatting sqref="K1:S101">
    <cfRule type="containsText" dxfId="18" priority="6" operator="containsText" text="0">
      <formula>NOT(ISERROR(SEARCH("0",K1)))</formula>
    </cfRule>
  </conditionalFormatting>
  <conditionalFormatting sqref="U2:Y101">
    <cfRule type="containsText" dxfId="17" priority="5" operator="containsText" text="0">
      <formula>NOT(ISERROR(SEARCH("0",U2)))</formula>
    </cfRule>
  </conditionalFormatting>
  <conditionalFormatting sqref="J1:J101">
    <cfRule type="containsText" dxfId="16" priority="1" operator="containsText" text="partiellement">
      <formula>NOT(ISERROR(SEARCH("partiellement",J1)))</formula>
    </cfRule>
    <cfRule type="containsText" dxfId="15" priority="4" operator="containsText" text="oui">
      <formula>NOT(ISERROR(SEARCH("oui",J1)))</formula>
    </cfRule>
  </conditionalFormatting>
  <conditionalFormatting sqref="C106:D106">
    <cfRule type="cellIs" dxfId="14" priority="3" operator="equal">
      <formula>"B31"</formula>
    </cfRule>
  </conditionalFormatting>
  <conditionalFormatting sqref="AA2:AA30">
    <cfRule type="containsText" dxfId="13" priority="2" operator="containsText" text="a remplir">
      <formula>NOT(ISERROR(SEARCH("a remplir",AA2)))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Jungers</dc:creator>
  <cp:lastModifiedBy>Pauline Jungers</cp:lastModifiedBy>
  <dcterms:created xsi:type="dcterms:W3CDTF">2015-06-05T18:19:34Z</dcterms:created>
  <dcterms:modified xsi:type="dcterms:W3CDTF">2022-05-29T14:57:27Z</dcterms:modified>
</cp:coreProperties>
</file>