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fdoga\OneDrive\Bureau\DATA_Master_Thesis_Dogan_Furkan\"/>
    </mc:Choice>
  </mc:AlternateContent>
  <xr:revisionPtr revIDLastSave="0" documentId="13_ncr:1_{7C3153B1-DACC-4216-9809-B29E2982532A}" xr6:coauthVersionLast="47" xr6:coauthVersionMax="47" xr10:uidLastSave="{00000000-0000-0000-0000-000000000000}"/>
  <bookViews>
    <workbookView xWindow="-110" yWindow="-110" windowWidth="19420" windowHeight="10300" activeTab="5" xr2:uid="{00000000-000D-0000-FFFF-FFFF00000000}"/>
  </bookViews>
  <sheets>
    <sheet name="stat-1-1_f" sheetId="2" r:id="rId1"/>
    <sheet name="computation" sheetId="3" r:id="rId2"/>
    <sheet name="IMPACT" sheetId="6" r:id="rId3"/>
    <sheet name="Revenue" sheetId="4" r:id="rId4"/>
    <sheet name="repartition" sheetId="5" r:id="rId5"/>
    <sheet name="FINAL" sheetId="7" r:id="rId6"/>
  </sheets>
  <definedNames>
    <definedName name="_xlnm.Print_Titles" localSheetId="0">'stat-1-1_f'!$1:$3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7" i="7" l="1"/>
  <c r="I2" i="7" s="1"/>
  <c r="H2" i="7"/>
  <c r="H3" i="7"/>
  <c r="B3" i="7"/>
  <c r="B2" i="7"/>
  <c r="E2" i="3"/>
  <c r="E88" i="3" s="1"/>
  <c r="I2" i="3"/>
  <c r="F2" i="3"/>
  <c r="B2" i="3"/>
  <c r="C3" i="7"/>
  <c r="D3" i="7"/>
  <c r="E3" i="7"/>
  <c r="F3" i="7"/>
  <c r="G3" i="7"/>
  <c r="B4" i="7"/>
  <c r="C4" i="7"/>
  <c r="D4" i="7"/>
  <c r="E4" i="7"/>
  <c r="F4" i="7"/>
  <c r="G4" i="7"/>
  <c r="B5" i="7"/>
  <c r="C5" i="7"/>
  <c r="D5" i="7"/>
  <c r="E5" i="7"/>
  <c r="F5" i="7"/>
  <c r="G5" i="7"/>
  <c r="B6" i="7"/>
  <c r="C6" i="7"/>
  <c r="D6" i="7"/>
  <c r="E6" i="7"/>
  <c r="F6" i="7"/>
  <c r="G6" i="7"/>
  <c r="B7" i="7"/>
  <c r="C7" i="7"/>
  <c r="D7" i="7"/>
  <c r="E7" i="7"/>
  <c r="F7" i="7"/>
  <c r="G7" i="7"/>
  <c r="B8" i="7"/>
  <c r="C8" i="7"/>
  <c r="D8" i="7"/>
  <c r="E8" i="7"/>
  <c r="F8" i="7"/>
  <c r="G8" i="7"/>
  <c r="B9" i="7"/>
  <c r="C9" i="7"/>
  <c r="D9" i="7"/>
  <c r="E9" i="7"/>
  <c r="F9" i="7"/>
  <c r="G9" i="7"/>
  <c r="B10" i="7"/>
  <c r="C10" i="7"/>
  <c r="D10" i="7"/>
  <c r="E10" i="7"/>
  <c r="F10" i="7"/>
  <c r="G10" i="7"/>
  <c r="B11" i="7"/>
  <c r="C11" i="7"/>
  <c r="D11" i="7"/>
  <c r="E11" i="7"/>
  <c r="F11" i="7"/>
  <c r="G11" i="7"/>
  <c r="B12" i="7"/>
  <c r="C12" i="7"/>
  <c r="D12" i="7"/>
  <c r="E12" i="7"/>
  <c r="F12" i="7"/>
  <c r="G12" i="7"/>
  <c r="B13" i="7"/>
  <c r="C13" i="7"/>
  <c r="D13" i="7"/>
  <c r="E13" i="7"/>
  <c r="F13" i="7"/>
  <c r="G13" i="7"/>
  <c r="B14" i="7"/>
  <c r="C14" i="7"/>
  <c r="D14" i="7"/>
  <c r="E14" i="7"/>
  <c r="F14" i="7"/>
  <c r="G14" i="7"/>
  <c r="B15" i="7"/>
  <c r="C15" i="7"/>
  <c r="D15" i="7"/>
  <c r="E15" i="7"/>
  <c r="F15" i="7"/>
  <c r="G15" i="7"/>
  <c r="B16" i="7"/>
  <c r="C16" i="7"/>
  <c r="D16" i="7"/>
  <c r="E16" i="7"/>
  <c r="F16" i="7"/>
  <c r="G16" i="7"/>
  <c r="B17" i="7"/>
  <c r="C17" i="7"/>
  <c r="D17" i="7"/>
  <c r="E17" i="7"/>
  <c r="F17" i="7"/>
  <c r="G17" i="7"/>
  <c r="B18" i="7"/>
  <c r="C18" i="7"/>
  <c r="D18" i="7"/>
  <c r="E18" i="7"/>
  <c r="F18" i="7"/>
  <c r="G18" i="7"/>
  <c r="B19" i="7"/>
  <c r="C19" i="7"/>
  <c r="D19" i="7"/>
  <c r="E19" i="7"/>
  <c r="F19" i="7"/>
  <c r="G19" i="7"/>
  <c r="B20" i="7"/>
  <c r="C20" i="7"/>
  <c r="D20" i="7"/>
  <c r="E20" i="7"/>
  <c r="F20" i="7"/>
  <c r="G20" i="7"/>
  <c r="B21" i="7"/>
  <c r="C21" i="7"/>
  <c r="D21" i="7"/>
  <c r="E21" i="7"/>
  <c r="F21" i="7"/>
  <c r="G21" i="7"/>
  <c r="B22" i="7"/>
  <c r="C22" i="7"/>
  <c r="D22" i="7"/>
  <c r="E22" i="7"/>
  <c r="F22" i="7"/>
  <c r="G22" i="7"/>
  <c r="B23" i="7"/>
  <c r="C23" i="7"/>
  <c r="D23" i="7"/>
  <c r="E23" i="7"/>
  <c r="F23" i="7"/>
  <c r="G23" i="7"/>
  <c r="B24" i="7"/>
  <c r="C24" i="7"/>
  <c r="D24" i="7"/>
  <c r="E24" i="7"/>
  <c r="F24" i="7"/>
  <c r="G24" i="7"/>
  <c r="B25" i="7"/>
  <c r="C25" i="7"/>
  <c r="D25" i="7"/>
  <c r="E25" i="7"/>
  <c r="F25" i="7"/>
  <c r="G25" i="7"/>
  <c r="B26" i="7"/>
  <c r="C26" i="7"/>
  <c r="D26" i="7"/>
  <c r="E26" i="7"/>
  <c r="F26" i="7"/>
  <c r="G26" i="7"/>
  <c r="B27" i="7"/>
  <c r="C27" i="7"/>
  <c r="D27" i="7"/>
  <c r="E27" i="7"/>
  <c r="F27" i="7"/>
  <c r="G27" i="7"/>
  <c r="B28" i="7"/>
  <c r="C28" i="7"/>
  <c r="D28" i="7"/>
  <c r="E28" i="7"/>
  <c r="F28" i="7"/>
  <c r="G28" i="7"/>
  <c r="B29" i="7"/>
  <c r="C29" i="7"/>
  <c r="D29" i="7"/>
  <c r="E29" i="7"/>
  <c r="F29" i="7"/>
  <c r="G29" i="7"/>
  <c r="B30" i="7"/>
  <c r="C30" i="7"/>
  <c r="D30" i="7"/>
  <c r="E30" i="7"/>
  <c r="F30" i="7"/>
  <c r="G30" i="7"/>
  <c r="B31" i="7"/>
  <c r="C31" i="7"/>
  <c r="D31" i="7"/>
  <c r="E31" i="7"/>
  <c r="F31" i="7"/>
  <c r="G31" i="7"/>
  <c r="B32" i="7"/>
  <c r="C32" i="7"/>
  <c r="D32" i="7"/>
  <c r="E32" i="7"/>
  <c r="F32" i="7"/>
  <c r="G32" i="7"/>
  <c r="B33" i="7"/>
  <c r="C33" i="7"/>
  <c r="D33" i="7"/>
  <c r="E33" i="7"/>
  <c r="F33" i="7"/>
  <c r="G33" i="7"/>
  <c r="B34" i="7"/>
  <c r="C34" i="7"/>
  <c r="D34" i="7"/>
  <c r="E34" i="7"/>
  <c r="F34" i="7"/>
  <c r="G34" i="7"/>
  <c r="B35" i="7"/>
  <c r="C35" i="7"/>
  <c r="D35" i="7"/>
  <c r="E35" i="7"/>
  <c r="F35" i="7"/>
  <c r="G35" i="7"/>
  <c r="B36" i="7"/>
  <c r="C36" i="7"/>
  <c r="D36" i="7"/>
  <c r="E36" i="7"/>
  <c r="F36" i="7"/>
  <c r="G36" i="7"/>
  <c r="B37" i="7"/>
  <c r="C37" i="7"/>
  <c r="D37" i="7"/>
  <c r="E37" i="7"/>
  <c r="F37" i="7"/>
  <c r="G37" i="7"/>
  <c r="B38" i="7"/>
  <c r="C38" i="7"/>
  <c r="D38" i="7"/>
  <c r="E38" i="7"/>
  <c r="F38" i="7"/>
  <c r="G38" i="7"/>
  <c r="B39" i="7"/>
  <c r="C39" i="7"/>
  <c r="D39" i="7"/>
  <c r="E39" i="7"/>
  <c r="F39" i="7"/>
  <c r="G39" i="7"/>
  <c r="B40" i="7"/>
  <c r="C40" i="7"/>
  <c r="D40" i="7"/>
  <c r="E40" i="7"/>
  <c r="F40" i="7"/>
  <c r="G40" i="7"/>
  <c r="B41" i="7"/>
  <c r="C41" i="7"/>
  <c r="D41" i="7"/>
  <c r="E41" i="7"/>
  <c r="F41" i="7"/>
  <c r="G41" i="7"/>
  <c r="B42" i="7"/>
  <c r="C42" i="7"/>
  <c r="D42" i="7"/>
  <c r="E42" i="7"/>
  <c r="F42" i="7"/>
  <c r="G42" i="7"/>
  <c r="B43" i="7"/>
  <c r="C43" i="7"/>
  <c r="D43" i="7"/>
  <c r="E43" i="7"/>
  <c r="F43" i="7"/>
  <c r="G43" i="7"/>
  <c r="B44" i="7"/>
  <c r="C44" i="7"/>
  <c r="D44" i="7"/>
  <c r="E44" i="7"/>
  <c r="F44" i="7"/>
  <c r="G44" i="7"/>
  <c r="B45" i="7"/>
  <c r="C45" i="7"/>
  <c r="D45" i="7"/>
  <c r="E45" i="7"/>
  <c r="F45" i="7"/>
  <c r="G45" i="7"/>
  <c r="B46" i="7"/>
  <c r="C46" i="7"/>
  <c r="D46" i="7"/>
  <c r="E46" i="7"/>
  <c r="F46" i="7"/>
  <c r="G46" i="7"/>
  <c r="B47" i="7"/>
  <c r="C47" i="7"/>
  <c r="D47" i="7"/>
  <c r="E47" i="7"/>
  <c r="F47" i="7"/>
  <c r="G47" i="7"/>
  <c r="B48" i="7"/>
  <c r="C48" i="7"/>
  <c r="D48" i="7"/>
  <c r="E48" i="7"/>
  <c r="F48" i="7"/>
  <c r="G48" i="7"/>
  <c r="B49" i="7"/>
  <c r="C49" i="7"/>
  <c r="D49" i="7"/>
  <c r="E49" i="7"/>
  <c r="F49" i="7"/>
  <c r="G49" i="7"/>
  <c r="B50" i="7"/>
  <c r="C50" i="7"/>
  <c r="D50" i="7"/>
  <c r="E50" i="7"/>
  <c r="F50" i="7"/>
  <c r="G50" i="7"/>
  <c r="B51" i="7"/>
  <c r="C51" i="7"/>
  <c r="D51" i="7"/>
  <c r="E51" i="7"/>
  <c r="F51" i="7"/>
  <c r="G51" i="7"/>
  <c r="B52" i="7"/>
  <c r="C52" i="7"/>
  <c r="D52" i="7"/>
  <c r="E52" i="7"/>
  <c r="F52" i="7"/>
  <c r="G52" i="7"/>
  <c r="B53" i="7"/>
  <c r="C53" i="7"/>
  <c r="D53" i="7"/>
  <c r="E53" i="7"/>
  <c r="F53" i="7"/>
  <c r="G53" i="7"/>
  <c r="B54" i="7"/>
  <c r="C54" i="7"/>
  <c r="D54" i="7"/>
  <c r="E54" i="7"/>
  <c r="F54" i="7"/>
  <c r="G54" i="7"/>
  <c r="B55" i="7"/>
  <c r="C55" i="7"/>
  <c r="D55" i="7"/>
  <c r="E55" i="7"/>
  <c r="F55" i="7"/>
  <c r="G55" i="7"/>
  <c r="B56" i="7"/>
  <c r="C56" i="7"/>
  <c r="D56" i="7"/>
  <c r="E56" i="7"/>
  <c r="F56" i="7"/>
  <c r="G56" i="7"/>
  <c r="B57" i="7"/>
  <c r="C57" i="7"/>
  <c r="D57" i="7"/>
  <c r="E57" i="7"/>
  <c r="F57" i="7"/>
  <c r="G57" i="7"/>
  <c r="B58" i="7"/>
  <c r="C58" i="7"/>
  <c r="D58" i="7"/>
  <c r="E58" i="7"/>
  <c r="F58" i="7"/>
  <c r="G58" i="7"/>
  <c r="B59" i="7"/>
  <c r="C59" i="7"/>
  <c r="D59" i="7"/>
  <c r="E59" i="7"/>
  <c r="F59" i="7"/>
  <c r="G59" i="7"/>
  <c r="B60" i="7"/>
  <c r="C60" i="7"/>
  <c r="D60" i="7"/>
  <c r="E60" i="7"/>
  <c r="F60" i="7"/>
  <c r="G60" i="7"/>
  <c r="B61" i="7"/>
  <c r="C61" i="7"/>
  <c r="D61" i="7"/>
  <c r="E61" i="7"/>
  <c r="F61" i="7"/>
  <c r="G61" i="7"/>
  <c r="B62" i="7"/>
  <c r="C62" i="7"/>
  <c r="D62" i="7"/>
  <c r="E62" i="7"/>
  <c r="F62" i="7"/>
  <c r="G62" i="7"/>
  <c r="B63" i="7"/>
  <c r="C63" i="7"/>
  <c r="D63" i="7"/>
  <c r="E63" i="7"/>
  <c r="F63" i="7"/>
  <c r="G63" i="7"/>
  <c r="B64" i="7"/>
  <c r="C64" i="7"/>
  <c r="D64" i="7"/>
  <c r="E64" i="7"/>
  <c r="F64" i="7"/>
  <c r="G64" i="7"/>
  <c r="B65" i="7"/>
  <c r="C65" i="7"/>
  <c r="D65" i="7"/>
  <c r="E65" i="7"/>
  <c r="F65" i="7"/>
  <c r="G65" i="7"/>
  <c r="B66" i="7"/>
  <c r="C66" i="7"/>
  <c r="D66" i="7"/>
  <c r="E66" i="7"/>
  <c r="F66" i="7"/>
  <c r="G66" i="7"/>
  <c r="B67" i="7"/>
  <c r="C67" i="7"/>
  <c r="D67" i="7"/>
  <c r="E67" i="7"/>
  <c r="F67" i="7"/>
  <c r="G67" i="7"/>
  <c r="B68" i="7"/>
  <c r="C68" i="7"/>
  <c r="D68" i="7"/>
  <c r="E68" i="7"/>
  <c r="F68" i="7"/>
  <c r="G68" i="7"/>
  <c r="B69" i="7"/>
  <c r="C69" i="7"/>
  <c r="D69" i="7"/>
  <c r="E69" i="7"/>
  <c r="F69" i="7"/>
  <c r="G69" i="7"/>
  <c r="B70" i="7"/>
  <c r="C70" i="7"/>
  <c r="D70" i="7"/>
  <c r="E70" i="7"/>
  <c r="F70" i="7"/>
  <c r="G70" i="7"/>
  <c r="B71" i="7"/>
  <c r="C71" i="7"/>
  <c r="D71" i="7"/>
  <c r="E71" i="7"/>
  <c r="F71" i="7"/>
  <c r="G71" i="7"/>
  <c r="B72" i="7"/>
  <c r="C72" i="7"/>
  <c r="D72" i="7"/>
  <c r="E72" i="7"/>
  <c r="F72" i="7"/>
  <c r="G72" i="7"/>
  <c r="B73" i="7"/>
  <c r="C73" i="7"/>
  <c r="D73" i="7"/>
  <c r="E73" i="7"/>
  <c r="F73" i="7"/>
  <c r="G73" i="7"/>
  <c r="B74" i="7"/>
  <c r="C74" i="7"/>
  <c r="D74" i="7"/>
  <c r="E74" i="7"/>
  <c r="F74" i="7"/>
  <c r="G74" i="7"/>
  <c r="B75" i="7"/>
  <c r="C75" i="7"/>
  <c r="D75" i="7"/>
  <c r="E75" i="7"/>
  <c r="F75" i="7"/>
  <c r="G75" i="7"/>
  <c r="B76" i="7"/>
  <c r="C76" i="7"/>
  <c r="D76" i="7"/>
  <c r="E76" i="7"/>
  <c r="F76" i="7"/>
  <c r="G76" i="7"/>
  <c r="B77" i="7"/>
  <c r="C77" i="7"/>
  <c r="D77" i="7"/>
  <c r="E77" i="7"/>
  <c r="F77" i="7"/>
  <c r="G77" i="7"/>
  <c r="B78" i="7"/>
  <c r="C78" i="7"/>
  <c r="D78" i="7"/>
  <c r="E78" i="7"/>
  <c r="F78" i="7"/>
  <c r="G78" i="7"/>
  <c r="B79" i="7"/>
  <c r="C79" i="7"/>
  <c r="D79" i="7"/>
  <c r="E79" i="7"/>
  <c r="F79" i="7"/>
  <c r="G79" i="7"/>
  <c r="B80" i="7"/>
  <c r="C80" i="7"/>
  <c r="D80" i="7"/>
  <c r="E80" i="7"/>
  <c r="F80" i="7"/>
  <c r="G80" i="7"/>
  <c r="B81" i="7"/>
  <c r="C81" i="7"/>
  <c r="D81" i="7"/>
  <c r="E81" i="7"/>
  <c r="F81" i="7"/>
  <c r="G81" i="7"/>
  <c r="B82" i="7"/>
  <c r="C82" i="7"/>
  <c r="D82" i="7"/>
  <c r="E82" i="7"/>
  <c r="F82" i="7"/>
  <c r="G82" i="7"/>
  <c r="B83" i="7"/>
  <c r="C83" i="7"/>
  <c r="D83" i="7"/>
  <c r="E83" i="7"/>
  <c r="F83" i="7"/>
  <c r="G83" i="7"/>
  <c r="B84" i="7"/>
  <c r="C84" i="7"/>
  <c r="D84" i="7"/>
  <c r="E84" i="7"/>
  <c r="F84" i="7"/>
  <c r="G84" i="7"/>
  <c r="B85" i="7"/>
  <c r="C85" i="7"/>
  <c r="D85" i="7"/>
  <c r="E85" i="7"/>
  <c r="F85" i="7"/>
  <c r="G85" i="7"/>
  <c r="G2" i="7"/>
  <c r="F2" i="7"/>
  <c r="E2" i="7"/>
  <c r="D2" i="7"/>
  <c r="C2" i="7"/>
  <c r="I86" i="3"/>
  <c r="J86" i="3"/>
  <c r="K86" i="3"/>
  <c r="L86" i="3"/>
  <c r="M86" i="3"/>
  <c r="N86" i="3"/>
  <c r="I87" i="3"/>
  <c r="J87" i="3"/>
  <c r="K87" i="3"/>
  <c r="L87" i="3"/>
  <c r="M87" i="3"/>
  <c r="N87" i="3"/>
  <c r="I88" i="3"/>
  <c r="J88" i="3"/>
  <c r="K88" i="3"/>
  <c r="L88" i="3"/>
  <c r="M88" i="3"/>
  <c r="N88" i="3"/>
  <c r="I89" i="3"/>
  <c r="J89" i="3"/>
  <c r="K89" i="3"/>
  <c r="L89" i="3"/>
  <c r="M89" i="3"/>
  <c r="N89" i="3"/>
  <c r="I90" i="3"/>
  <c r="J90" i="3"/>
  <c r="K90" i="3"/>
  <c r="L90" i="3"/>
  <c r="M90" i="3"/>
  <c r="N90" i="3"/>
  <c r="I3" i="3"/>
  <c r="J3" i="3"/>
  <c r="K3" i="3"/>
  <c r="L3" i="3"/>
  <c r="M3" i="3"/>
  <c r="N3" i="3"/>
  <c r="I4" i="3"/>
  <c r="J4" i="3"/>
  <c r="K4" i="3"/>
  <c r="L4" i="3"/>
  <c r="M4" i="3"/>
  <c r="N4" i="3"/>
  <c r="I5" i="3"/>
  <c r="J5" i="3"/>
  <c r="K5" i="3"/>
  <c r="L5" i="3"/>
  <c r="M5" i="3"/>
  <c r="N5" i="3"/>
  <c r="I6" i="3"/>
  <c r="J6" i="3"/>
  <c r="K6" i="3"/>
  <c r="L6" i="3"/>
  <c r="M6" i="3"/>
  <c r="N6" i="3"/>
  <c r="I7" i="3"/>
  <c r="J7" i="3"/>
  <c r="K7" i="3"/>
  <c r="L7" i="3"/>
  <c r="M7" i="3"/>
  <c r="N7" i="3"/>
  <c r="I8" i="3"/>
  <c r="J8" i="3"/>
  <c r="K8" i="3"/>
  <c r="L8" i="3"/>
  <c r="M8" i="3"/>
  <c r="N8" i="3"/>
  <c r="I9" i="3"/>
  <c r="J9" i="3"/>
  <c r="K9" i="3"/>
  <c r="L9" i="3"/>
  <c r="M9" i="3"/>
  <c r="N9" i="3"/>
  <c r="I10" i="3"/>
  <c r="J10" i="3"/>
  <c r="K10" i="3"/>
  <c r="L10" i="3"/>
  <c r="M10" i="3"/>
  <c r="N10" i="3"/>
  <c r="I11" i="3"/>
  <c r="J11" i="3"/>
  <c r="K11" i="3"/>
  <c r="L11" i="3"/>
  <c r="M11" i="3"/>
  <c r="N11" i="3"/>
  <c r="I12" i="3"/>
  <c r="J12" i="3"/>
  <c r="K12" i="3"/>
  <c r="L12" i="3"/>
  <c r="M12" i="3"/>
  <c r="N12" i="3"/>
  <c r="I13" i="3"/>
  <c r="J13" i="3"/>
  <c r="K13" i="3"/>
  <c r="L13" i="3"/>
  <c r="M13" i="3"/>
  <c r="N13" i="3"/>
  <c r="I14" i="3"/>
  <c r="J14" i="3"/>
  <c r="K14" i="3"/>
  <c r="L14" i="3"/>
  <c r="M14" i="3"/>
  <c r="N14" i="3"/>
  <c r="I15" i="3"/>
  <c r="J15" i="3"/>
  <c r="K15" i="3"/>
  <c r="L15" i="3"/>
  <c r="M15" i="3"/>
  <c r="N15" i="3"/>
  <c r="I16" i="3"/>
  <c r="J16" i="3"/>
  <c r="K16" i="3"/>
  <c r="L16" i="3"/>
  <c r="M16" i="3"/>
  <c r="N16" i="3"/>
  <c r="I17" i="3"/>
  <c r="J17" i="3"/>
  <c r="K17" i="3"/>
  <c r="L17" i="3"/>
  <c r="M17" i="3"/>
  <c r="N17" i="3"/>
  <c r="I18" i="3"/>
  <c r="J18" i="3"/>
  <c r="K18" i="3"/>
  <c r="L18" i="3"/>
  <c r="M18" i="3"/>
  <c r="N18" i="3"/>
  <c r="I19" i="3"/>
  <c r="J19" i="3"/>
  <c r="K19" i="3"/>
  <c r="L19" i="3"/>
  <c r="M19" i="3"/>
  <c r="N19" i="3"/>
  <c r="I20" i="3"/>
  <c r="J20" i="3"/>
  <c r="K20" i="3"/>
  <c r="L20" i="3"/>
  <c r="M20" i="3"/>
  <c r="N20" i="3"/>
  <c r="I21" i="3"/>
  <c r="J21" i="3"/>
  <c r="K21" i="3"/>
  <c r="L21" i="3"/>
  <c r="M21" i="3"/>
  <c r="N21" i="3"/>
  <c r="I22" i="3"/>
  <c r="J22" i="3"/>
  <c r="K22" i="3"/>
  <c r="L22" i="3"/>
  <c r="M22" i="3"/>
  <c r="N22" i="3"/>
  <c r="I23" i="3"/>
  <c r="J23" i="3"/>
  <c r="K23" i="3"/>
  <c r="L23" i="3"/>
  <c r="M23" i="3"/>
  <c r="N23" i="3"/>
  <c r="I24" i="3"/>
  <c r="J24" i="3"/>
  <c r="K24" i="3"/>
  <c r="L24" i="3"/>
  <c r="M24" i="3"/>
  <c r="N24" i="3"/>
  <c r="I25" i="3"/>
  <c r="J25" i="3"/>
  <c r="K25" i="3"/>
  <c r="L25" i="3"/>
  <c r="M25" i="3"/>
  <c r="N25" i="3"/>
  <c r="I26" i="3"/>
  <c r="J26" i="3"/>
  <c r="K26" i="3"/>
  <c r="L26" i="3"/>
  <c r="M26" i="3"/>
  <c r="N26" i="3"/>
  <c r="I27" i="3"/>
  <c r="J27" i="3"/>
  <c r="K27" i="3"/>
  <c r="L27" i="3"/>
  <c r="M27" i="3"/>
  <c r="N27" i="3"/>
  <c r="I28" i="3"/>
  <c r="J28" i="3"/>
  <c r="K28" i="3"/>
  <c r="L28" i="3"/>
  <c r="M28" i="3"/>
  <c r="N28" i="3"/>
  <c r="I29" i="3"/>
  <c r="J29" i="3"/>
  <c r="K29" i="3"/>
  <c r="L29" i="3"/>
  <c r="M29" i="3"/>
  <c r="N29" i="3"/>
  <c r="I30" i="3"/>
  <c r="J30" i="3"/>
  <c r="K30" i="3"/>
  <c r="L30" i="3"/>
  <c r="M30" i="3"/>
  <c r="N30" i="3"/>
  <c r="I31" i="3"/>
  <c r="J31" i="3"/>
  <c r="K31" i="3"/>
  <c r="L31" i="3"/>
  <c r="M31" i="3"/>
  <c r="N31" i="3"/>
  <c r="I32" i="3"/>
  <c r="J32" i="3"/>
  <c r="K32" i="3"/>
  <c r="L32" i="3"/>
  <c r="M32" i="3"/>
  <c r="N32" i="3"/>
  <c r="I33" i="3"/>
  <c r="J33" i="3"/>
  <c r="K33" i="3"/>
  <c r="L33" i="3"/>
  <c r="M33" i="3"/>
  <c r="N33" i="3"/>
  <c r="I34" i="3"/>
  <c r="J34" i="3"/>
  <c r="K34" i="3"/>
  <c r="L34" i="3"/>
  <c r="M34" i="3"/>
  <c r="N34" i="3"/>
  <c r="I35" i="3"/>
  <c r="J35" i="3"/>
  <c r="K35" i="3"/>
  <c r="L35" i="3"/>
  <c r="M35" i="3"/>
  <c r="N35" i="3"/>
  <c r="I36" i="3"/>
  <c r="J36" i="3"/>
  <c r="K36" i="3"/>
  <c r="L36" i="3"/>
  <c r="M36" i="3"/>
  <c r="N36" i="3"/>
  <c r="I37" i="3"/>
  <c r="J37" i="3"/>
  <c r="K37" i="3"/>
  <c r="L37" i="3"/>
  <c r="M37" i="3"/>
  <c r="N37" i="3"/>
  <c r="I38" i="3"/>
  <c r="J38" i="3"/>
  <c r="K38" i="3"/>
  <c r="L38" i="3"/>
  <c r="M38" i="3"/>
  <c r="N38" i="3"/>
  <c r="I39" i="3"/>
  <c r="J39" i="3"/>
  <c r="K39" i="3"/>
  <c r="L39" i="3"/>
  <c r="M39" i="3"/>
  <c r="N39" i="3"/>
  <c r="I40" i="3"/>
  <c r="J40" i="3"/>
  <c r="K40" i="3"/>
  <c r="L40" i="3"/>
  <c r="M40" i="3"/>
  <c r="N40" i="3"/>
  <c r="I41" i="3"/>
  <c r="J41" i="3"/>
  <c r="K41" i="3"/>
  <c r="L41" i="3"/>
  <c r="M41" i="3"/>
  <c r="N41" i="3"/>
  <c r="I42" i="3"/>
  <c r="J42" i="3"/>
  <c r="K42" i="3"/>
  <c r="L42" i="3"/>
  <c r="M42" i="3"/>
  <c r="N42" i="3"/>
  <c r="I43" i="3"/>
  <c r="J43" i="3"/>
  <c r="K43" i="3"/>
  <c r="L43" i="3"/>
  <c r="M43" i="3"/>
  <c r="N43" i="3"/>
  <c r="I44" i="3"/>
  <c r="J44" i="3"/>
  <c r="K44" i="3"/>
  <c r="L44" i="3"/>
  <c r="M44" i="3"/>
  <c r="N44" i="3"/>
  <c r="I45" i="3"/>
  <c r="J45" i="3"/>
  <c r="K45" i="3"/>
  <c r="L45" i="3"/>
  <c r="M45" i="3"/>
  <c r="N45" i="3"/>
  <c r="I46" i="3"/>
  <c r="J46" i="3"/>
  <c r="K46" i="3"/>
  <c r="L46" i="3"/>
  <c r="M46" i="3"/>
  <c r="N46" i="3"/>
  <c r="I47" i="3"/>
  <c r="J47" i="3"/>
  <c r="K47" i="3"/>
  <c r="L47" i="3"/>
  <c r="M47" i="3"/>
  <c r="N47" i="3"/>
  <c r="I48" i="3"/>
  <c r="J48" i="3"/>
  <c r="K48" i="3"/>
  <c r="L48" i="3"/>
  <c r="M48" i="3"/>
  <c r="N48" i="3"/>
  <c r="I49" i="3"/>
  <c r="J49" i="3"/>
  <c r="K49" i="3"/>
  <c r="L49" i="3"/>
  <c r="M49" i="3"/>
  <c r="N49" i="3"/>
  <c r="I50" i="3"/>
  <c r="J50" i="3"/>
  <c r="K50" i="3"/>
  <c r="L50" i="3"/>
  <c r="M50" i="3"/>
  <c r="N50" i="3"/>
  <c r="I51" i="3"/>
  <c r="J51" i="3"/>
  <c r="K51" i="3"/>
  <c r="L51" i="3"/>
  <c r="M51" i="3"/>
  <c r="N51" i="3"/>
  <c r="I52" i="3"/>
  <c r="J52" i="3"/>
  <c r="K52" i="3"/>
  <c r="L52" i="3"/>
  <c r="M52" i="3"/>
  <c r="N52" i="3"/>
  <c r="I53" i="3"/>
  <c r="J53" i="3"/>
  <c r="K53" i="3"/>
  <c r="L53" i="3"/>
  <c r="M53" i="3"/>
  <c r="N53" i="3"/>
  <c r="I54" i="3"/>
  <c r="J54" i="3"/>
  <c r="K54" i="3"/>
  <c r="L54" i="3"/>
  <c r="M54" i="3"/>
  <c r="N54" i="3"/>
  <c r="I55" i="3"/>
  <c r="J55" i="3"/>
  <c r="K55" i="3"/>
  <c r="L55" i="3"/>
  <c r="M55" i="3"/>
  <c r="N55" i="3"/>
  <c r="I56" i="3"/>
  <c r="J56" i="3"/>
  <c r="K56" i="3"/>
  <c r="L56" i="3"/>
  <c r="M56" i="3"/>
  <c r="N56" i="3"/>
  <c r="I57" i="3"/>
  <c r="J57" i="3"/>
  <c r="K57" i="3"/>
  <c r="L57" i="3"/>
  <c r="M57" i="3"/>
  <c r="N57" i="3"/>
  <c r="I58" i="3"/>
  <c r="J58" i="3"/>
  <c r="K58" i="3"/>
  <c r="L58" i="3"/>
  <c r="M58" i="3"/>
  <c r="N58" i="3"/>
  <c r="I59" i="3"/>
  <c r="J59" i="3"/>
  <c r="K59" i="3"/>
  <c r="L59" i="3"/>
  <c r="M59" i="3"/>
  <c r="N59" i="3"/>
  <c r="I60" i="3"/>
  <c r="J60" i="3"/>
  <c r="K60" i="3"/>
  <c r="L60" i="3"/>
  <c r="M60" i="3"/>
  <c r="N60" i="3"/>
  <c r="I61" i="3"/>
  <c r="J61" i="3"/>
  <c r="K61" i="3"/>
  <c r="L61" i="3"/>
  <c r="M61" i="3"/>
  <c r="N61" i="3"/>
  <c r="I62" i="3"/>
  <c r="J62" i="3"/>
  <c r="K62" i="3"/>
  <c r="L62" i="3"/>
  <c r="M62" i="3"/>
  <c r="N62" i="3"/>
  <c r="I63" i="3"/>
  <c r="J63" i="3"/>
  <c r="K63" i="3"/>
  <c r="L63" i="3"/>
  <c r="M63" i="3"/>
  <c r="N63" i="3"/>
  <c r="I64" i="3"/>
  <c r="J64" i="3"/>
  <c r="K64" i="3"/>
  <c r="L64" i="3"/>
  <c r="M64" i="3"/>
  <c r="N64" i="3"/>
  <c r="I65" i="3"/>
  <c r="J65" i="3"/>
  <c r="K65" i="3"/>
  <c r="L65" i="3"/>
  <c r="M65" i="3"/>
  <c r="N65" i="3"/>
  <c r="I66" i="3"/>
  <c r="J66" i="3"/>
  <c r="K66" i="3"/>
  <c r="L66" i="3"/>
  <c r="M66" i="3"/>
  <c r="N66" i="3"/>
  <c r="I67" i="3"/>
  <c r="J67" i="3"/>
  <c r="K67" i="3"/>
  <c r="L67" i="3"/>
  <c r="M67" i="3"/>
  <c r="N67" i="3"/>
  <c r="I68" i="3"/>
  <c r="J68" i="3"/>
  <c r="K68" i="3"/>
  <c r="L68" i="3"/>
  <c r="M68" i="3"/>
  <c r="N68" i="3"/>
  <c r="I69" i="3"/>
  <c r="J69" i="3"/>
  <c r="K69" i="3"/>
  <c r="L69" i="3"/>
  <c r="M69" i="3"/>
  <c r="N69" i="3"/>
  <c r="I70" i="3"/>
  <c r="J70" i="3"/>
  <c r="K70" i="3"/>
  <c r="L70" i="3"/>
  <c r="M70" i="3"/>
  <c r="N70" i="3"/>
  <c r="I71" i="3"/>
  <c r="J71" i="3"/>
  <c r="K71" i="3"/>
  <c r="L71" i="3"/>
  <c r="M71" i="3"/>
  <c r="N71" i="3"/>
  <c r="I72" i="3"/>
  <c r="J72" i="3"/>
  <c r="K72" i="3"/>
  <c r="L72" i="3"/>
  <c r="M72" i="3"/>
  <c r="N72" i="3"/>
  <c r="I73" i="3"/>
  <c r="J73" i="3"/>
  <c r="K73" i="3"/>
  <c r="L73" i="3"/>
  <c r="M73" i="3"/>
  <c r="N73" i="3"/>
  <c r="I74" i="3"/>
  <c r="J74" i="3"/>
  <c r="K74" i="3"/>
  <c r="L74" i="3"/>
  <c r="M74" i="3"/>
  <c r="N74" i="3"/>
  <c r="I75" i="3"/>
  <c r="J75" i="3"/>
  <c r="K75" i="3"/>
  <c r="L75" i="3"/>
  <c r="M75" i="3"/>
  <c r="N75" i="3"/>
  <c r="I76" i="3"/>
  <c r="J76" i="3"/>
  <c r="K76" i="3"/>
  <c r="L76" i="3"/>
  <c r="M76" i="3"/>
  <c r="N76" i="3"/>
  <c r="I77" i="3"/>
  <c r="J77" i="3"/>
  <c r="K77" i="3"/>
  <c r="L77" i="3"/>
  <c r="M77" i="3"/>
  <c r="N77" i="3"/>
  <c r="I78" i="3"/>
  <c r="J78" i="3"/>
  <c r="K78" i="3"/>
  <c r="L78" i="3"/>
  <c r="M78" i="3"/>
  <c r="N78" i="3"/>
  <c r="I79" i="3"/>
  <c r="J79" i="3"/>
  <c r="K79" i="3"/>
  <c r="L79" i="3"/>
  <c r="M79" i="3"/>
  <c r="N79" i="3"/>
  <c r="I80" i="3"/>
  <c r="J80" i="3"/>
  <c r="K80" i="3"/>
  <c r="L80" i="3"/>
  <c r="M80" i="3"/>
  <c r="N80" i="3"/>
  <c r="I81" i="3"/>
  <c r="J81" i="3"/>
  <c r="K81" i="3"/>
  <c r="L81" i="3"/>
  <c r="M81" i="3"/>
  <c r="N81" i="3"/>
  <c r="I82" i="3"/>
  <c r="J82" i="3"/>
  <c r="K82" i="3"/>
  <c r="L82" i="3"/>
  <c r="M82" i="3"/>
  <c r="N82" i="3"/>
  <c r="I83" i="3"/>
  <c r="J83" i="3"/>
  <c r="K83" i="3"/>
  <c r="L83" i="3"/>
  <c r="M83" i="3"/>
  <c r="N83" i="3"/>
  <c r="I84" i="3"/>
  <c r="J84" i="3"/>
  <c r="K84" i="3"/>
  <c r="L84" i="3"/>
  <c r="M84" i="3"/>
  <c r="N84" i="3"/>
  <c r="I85" i="3"/>
  <c r="J85" i="3"/>
  <c r="K85" i="3"/>
  <c r="L85" i="3"/>
  <c r="M85" i="3"/>
  <c r="N85" i="3"/>
  <c r="N2" i="3"/>
  <c r="M2" i="3"/>
  <c r="L2" i="3"/>
  <c r="K2" i="3"/>
  <c r="J2" i="3"/>
  <c r="F3" i="3"/>
  <c r="G3" i="3"/>
  <c r="H3" i="3"/>
  <c r="F4" i="3"/>
  <c r="G4" i="3"/>
  <c r="H4" i="3"/>
  <c r="F5" i="3"/>
  <c r="G5" i="3"/>
  <c r="H5" i="3"/>
  <c r="F6" i="3"/>
  <c r="G6" i="3"/>
  <c r="H6" i="3"/>
  <c r="F7" i="3"/>
  <c r="G7" i="3"/>
  <c r="H7" i="3"/>
  <c r="F8" i="3"/>
  <c r="G8" i="3"/>
  <c r="H8" i="3"/>
  <c r="F9" i="3"/>
  <c r="G9" i="3"/>
  <c r="H9" i="3"/>
  <c r="F10" i="3"/>
  <c r="G10" i="3"/>
  <c r="H10" i="3"/>
  <c r="F11" i="3"/>
  <c r="G11" i="3"/>
  <c r="H11" i="3"/>
  <c r="F12" i="3"/>
  <c r="G12" i="3"/>
  <c r="H12" i="3"/>
  <c r="F13" i="3"/>
  <c r="G13" i="3"/>
  <c r="H13" i="3"/>
  <c r="F14" i="3"/>
  <c r="G14" i="3"/>
  <c r="H14" i="3"/>
  <c r="F15" i="3"/>
  <c r="G15" i="3"/>
  <c r="H15" i="3"/>
  <c r="F16" i="3"/>
  <c r="G16" i="3"/>
  <c r="H16" i="3"/>
  <c r="F17" i="3"/>
  <c r="G17" i="3"/>
  <c r="H17" i="3"/>
  <c r="F18" i="3"/>
  <c r="G18" i="3"/>
  <c r="H18" i="3"/>
  <c r="F19" i="3"/>
  <c r="G19" i="3"/>
  <c r="H19" i="3"/>
  <c r="F20" i="3"/>
  <c r="G20" i="3"/>
  <c r="H20" i="3"/>
  <c r="F21" i="3"/>
  <c r="G21" i="3"/>
  <c r="H21" i="3"/>
  <c r="F22" i="3"/>
  <c r="G22" i="3"/>
  <c r="H22" i="3"/>
  <c r="F23" i="3"/>
  <c r="G23" i="3"/>
  <c r="H23" i="3"/>
  <c r="F24" i="3"/>
  <c r="G24" i="3"/>
  <c r="H24" i="3"/>
  <c r="F25" i="3"/>
  <c r="G25" i="3"/>
  <c r="H25" i="3"/>
  <c r="F26" i="3"/>
  <c r="G26" i="3"/>
  <c r="H26" i="3"/>
  <c r="F27" i="3"/>
  <c r="G27" i="3"/>
  <c r="H27" i="3"/>
  <c r="F28" i="3"/>
  <c r="G28" i="3"/>
  <c r="H28" i="3"/>
  <c r="F29" i="3"/>
  <c r="G29" i="3"/>
  <c r="H29" i="3"/>
  <c r="F30" i="3"/>
  <c r="G30" i="3"/>
  <c r="H30" i="3"/>
  <c r="F31" i="3"/>
  <c r="G31" i="3"/>
  <c r="H31" i="3"/>
  <c r="F32" i="3"/>
  <c r="G32" i="3"/>
  <c r="H32" i="3"/>
  <c r="F33" i="3"/>
  <c r="G33" i="3"/>
  <c r="H33" i="3"/>
  <c r="F34" i="3"/>
  <c r="G34" i="3"/>
  <c r="H34" i="3"/>
  <c r="F35" i="3"/>
  <c r="G35" i="3"/>
  <c r="H35" i="3"/>
  <c r="F36" i="3"/>
  <c r="G36" i="3"/>
  <c r="H36" i="3"/>
  <c r="F37" i="3"/>
  <c r="G37" i="3"/>
  <c r="H37" i="3"/>
  <c r="F38" i="3"/>
  <c r="G38" i="3"/>
  <c r="H38" i="3"/>
  <c r="F39" i="3"/>
  <c r="G39" i="3"/>
  <c r="H39" i="3"/>
  <c r="F40" i="3"/>
  <c r="G40" i="3"/>
  <c r="H40" i="3"/>
  <c r="F41" i="3"/>
  <c r="G41" i="3"/>
  <c r="H41" i="3"/>
  <c r="F42" i="3"/>
  <c r="G42" i="3"/>
  <c r="H42" i="3"/>
  <c r="F43" i="3"/>
  <c r="G43" i="3"/>
  <c r="H43" i="3"/>
  <c r="F44" i="3"/>
  <c r="G44" i="3"/>
  <c r="H44" i="3"/>
  <c r="F45" i="3"/>
  <c r="G45" i="3"/>
  <c r="H45" i="3"/>
  <c r="F46" i="3"/>
  <c r="G46" i="3"/>
  <c r="H46" i="3"/>
  <c r="F47" i="3"/>
  <c r="G47" i="3"/>
  <c r="H47" i="3"/>
  <c r="F48" i="3"/>
  <c r="G48" i="3"/>
  <c r="H48" i="3"/>
  <c r="F49" i="3"/>
  <c r="G49" i="3"/>
  <c r="H49" i="3"/>
  <c r="F50" i="3"/>
  <c r="G50" i="3"/>
  <c r="H50" i="3"/>
  <c r="F51" i="3"/>
  <c r="G51" i="3"/>
  <c r="H51" i="3"/>
  <c r="F52" i="3"/>
  <c r="G52" i="3"/>
  <c r="H52" i="3"/>
  <c r="F53" i="3"/>
  <c r="G53" i="3"/>
  <c r="H53" i="3"/>
  <c r="F54" i="3"/>
  <c r="G54" i="3"/>
  <c r="H54" i="3"/>
  <c r="F55" i="3"/>
  <c r="G55" i="3"/>
  <c r="H55" i="3"/>
  <c r="F56" i="3"/>
  <c r="G56" i="3"/>
  <c r="H56" i="3"/>
  <c r="F57" i="3"/>
  <c r="G57" i="3"/>
  <c r="H57" i="3"/>
  <c r="F58" i="3"/>
  <c r="G58" i="3"/>
  <c r="H58" i="3"/>
  <c r="F59" i="3"/>
  <c r="G59" i="3"/>
  <c r="H59" i="3"/>
  <c r="F60" i="3"/>
  <c r="G60" i="3"/>
  <c r="H60" i="3"/>
  <c r="F61" i="3"/>
  <c r="G61" i="3"/>
  <c r="H61" i="3"/>
  <c r="F62" i="3"/>
  <c r="G62" i="3"/>
  <c r="H62" i="3"/>
  <c r="F63" i="3"/>
  <c r="G63" i="3"/>
  <c r="H63" i="3"/>
  <c r="F64" i="3"/>
  <c r="G64" i="3"/>
  <c r="H64" i="3"/>
  <c r="F65" i="3"/>
  <c r="G65" i="3"/>
  <c r="H65" i="3"/>
  <c r="F66" i="3"/>
  <c r="G66" i="3"/>
  <c r="H66" i="3"/>
  <c r="F67" i="3"/>
  <c r="G67" i="3"/>
  <c r="H67" i="3"/>
  <c r="F68" i="3"/>
  <c r="G68" i="3"/>
  <c r="H68" i="3"/>
  <c r="F69" i="3"/>
  <c r="G69" i="3"/>
  <c r="H69" i="3"/>
  <c r="F70" i="3"/>
  <c r="G70" i="3"/>
  <c r="H70" i="3"/>
  <c r="F71" i="3"/>
  <c r="G71" i="3"/>
  <c r="H71" i="3"/>
  <c r="F72" i="3"/>
  <c r="G72" i="3"/>
  <c r="H72" i="3"/>
  <c r="F73" i="3"/>
  <c r="G73" i="3"/>
  <c r="H73" i="3"/>
  <c r="F74" i="3"/>
  <c r="G74" i="3"/>
  <c r="H74" i="3"/>
  <c r="F75" i="3"/>
  <c r="G75" i="3"/>
  <c r="H75" i="3"/>
  <c r="F76" i="3"/>
  <c r="G76" i="3"/>
  <c r="H76" i="3"/>
  <c r="F77" i="3"/>
  <c r="G77" i="3"/>
  <c r="H77" i="3"/>
  <c r="F78" i="3"/>
  <c r="G78" i="3"/>
  <c r="H78" i="3"/>
  <c r="F79" i="3"/>
  <c r="G79" i="3"/>
  <c r="H79" i="3"/>
  <c r="F80" i="3"/>
  <c r="G80" i="3"/>
  <c r="H80" i="3"/>
  <c r="F81" i="3"/>
  <c r="G81" i="3"/>
  <c r="H81" i="3"/>
  <c r="F82" i="3"/>
  <c r="G82" i="3"/>
  <c r="H82" i="3"/>
  <c r="F83" i="3"/>
  <c r="G83" i="3"/>
  <c r="H83" i="3"/>
  <c r="F84" i="3"/>
  <c r="G84" i="3"/>
  <c r="H84" i="3"/>
  <c r="F85" i="3"/>
  <c r="G85" i="3"/>
  <c r="H85" i="3"/>
  <c r="B5" i="5"/>
  <c r="D86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C88" i="3"/>
  <c r="D88" i="3"/>
  <c r="C89" i="3"/>
  <c r="D89" i="3"/>
  <c r="C90" i="3"/>
  <c r="D90" i="3"/>
  <c r="C87" i="3"/>
  <c r="D87" i="3"/>
  <c r="C86" i="3"/>
  <c r="B3" i="3"/>
  <c r="C3" i="3"/>
  <c r="D3" i="3"/>
  <c r="B4" i="3"/>
  <c r="C4" i="3"/>
  <c r="D4" i="3"/>
  <c r="B5" i="3"/>
  <c r="C5" i="3"/>
  <c r="D5" i="3"/>
  <c r="B6" i="3"/>
  <c r="C6" i="3"/>
  <c r="D6" i="3"/>
  <c r="B7" i="3"/>
  <c r="C7" i="3"/>
  <c r="D7" i="3"/>
  <c r="B8" i="3"/>
  <c r="C8" i="3"/>
  <c r="D8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B26" i="3"/>
  <c r="C26" i="3"/>
  <c r="D26" i="3"/>
  <c r="B27" i="3"/>
  <c r="C27" i="3"/>
  <c r="D27" i="3"/>
  <c r="B28" i="3"/>
  <c r="C28" i="3"/>
  <c r="D28" i="3"/>
  <c r="B29" i="3"/>
  <c r="C29" i="3"/>
  <c r="D29" i="3"/>
  <c r="B30" i="3"/>
  <c r="C30" i="3"/>
  <c r="D30" i="3"/>
  <c r="B31" i="3"/>
  <c r="C31" i="3"/>
  <c r="D31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B49" i="3"/>
  <c r="C49" i="3"/>
  <c r="D49" i="3"/>
  <c r="B50" i="3"/>
  <c r="C50" i="3"/>
  <c r="D50" i="3"/>
  <c r="B51" i="3"/>
  <c r="C51" i="3"/>
  <c r="D51" i="3"/>
  <c r="B52" i="3"/>
  <c r="C52" i="3"/>
  <c r="D52" i="3"/>
  <c r="B53" i="3"/>
  <c r="C53" i="3"/>
  <c r="D53" i="3"/>
  <c r="B54" i="3"/>
  <c r="C54" i="3"/>
  <c r="D54" i="3"/>
  <c r="B55" i="3"/>
  <c r="C55" i="3"/>
  <c r="D55" i="3"/>
  <c r="B56" i="3"/>
  <c r="C56" i="3"/>
  <c r="D56" i="3"/>
  <c r="B57" i="3"/>
  <c r="C57" i="3"/>
  <c r="D57" i="3"/>
  <c r="B58" i="3"/>
  <c r="C58" i="3"/>
  <c r="D58" i="3"/>
  <c r="B59" i="3"/>
  <c r="C59" i="3"/>
  <c r="D59" i="3"/>
  <c r="B60" i="3"/>
  <c r="C60" i="3"/>
  <c r="D60" i="3"/>
  <c r="B61" i="3"/>
  <c r="C61" i="3"/>
  <c r="D61" i="3"/>
  <c r="B62" i="3"/>
  <c r="C62" i="3"/>
  <c r="D62" i="3"/>
  <c r="B63" i="3"/>
  <c r="C63" i="3"/>
  <c r="D63" i="3"/>
  <c r="B64" i="3"/>
  <c r="C64" i="3"/>
  <c r="D64" i="3"/>
  <c r="B65" i="3"/>
  <c r="C65" i="3"/>
  <c r="D65" i="3"/>
  <c r="B66" i="3"/>
  <c r="C66" i="3"/>
  <c r="D66" i="3"/>
  <c r="B67" i="3"/>
  <c r="C67" i="3"/>
  <c r="D67" i="3"/>
  <c r="B68" i="3"/>
  <c r="C68" i="3"/>
  <c r="D68" i="3"/>
  <c r="B69" i="3"/>
  <c r="C69" i="3"/>
  <c r="D69" i="3"/>
  <c r="B70" i="3"/>
  <c r="C70" i="3"/>
  <c r="D70" i="3"/>
  <c r="B71" i="3"/>
  <c r="C71" i="3"/>
  <c r="D71" i="3"/>
  <c r="B72" i="3"/>
  <c r="C72" i="3"/>
  <c r="D72" i="3"/>
  <c r="B73" i="3"/>
  <c r="C73" i="3"/>
  <c r="D73" i="3"/>
  <c r="B74" i="3"/>
  <c r="C74" i="3"/>
  <c r="D74" i="3"/>
  <c r="B75" i="3"/>
  <c r="C75" i="3"/>
  <c r="D75" i="3"/>
  <c r="B76" i="3"/>
  <c r="C76" i="3"/>
  <c r="D76" i="3"/>
  <c r="B77" i="3"/>
  <c r="C77" i="3"/>
  <c r="D77" i="3"/>
  <c r="B78" i="3"/>
  <c r="C78" i="3"/>
  <c r="D78" i="3"/>
  <c r="B79" i="3"/>
  <c r="C79" i="3"/>
  <c r="D79" i="3"/>
  <c r="B80" i="3"/>
  <c r="C80" i="3"/>
  <c r="D80" i="3"/>
  <c r="B81" i="3"/>
  <c r="C81" i="3"/>
  <c r="D81" i="3"/>
  <c r="B82" i="3"/>
  <c r="C82" i="3"/>
  <c r="D82" i="3"/>
  <c r="B83" i="3"/>
  <c r="C83" i="3"/>
  <c r="D83" i="3"/>
  <c r="B84" i="3"/>
  <c r="C84" i="3"/>
  <c r="D84" i="3"/>
  <c r="B85" i="3"/>
  <c r="C85" i="3"/>
  <c r="D85" i="3"/>
  <c r="D2" i="3"/>
  <c r="C2" i="3"/>
  <c r="E585" i="2"/>
  <c r="D585" i="2"/>
  <c r="C585" i="2"/>
  <c r="H82" i="7" l="1"/>
  <c r="H74" i="7"/>
  <c r="H66" i="7"/>
  <c r="H58" i="7"/>
  <c r="H50" i="7"/>
  <c r="H42" i="7"/>
  <c r="H34" i="7"/>
  <c r="H26" i="7"/>
  <c r="H18" i="7"/>
  <c r="H10" i="7"/>
  <c r="H78" i="7"/>
  <c r="H70" i="7"/>
  <c r="H62" i="7"/>
  <c r="H54" i="7"/>
  <c r="H46" i="7"/>
  <c r="H38" i="7"/>
  <c r="H30" i="7"/>
  <c r="H22" i="7"/>
  <c r="H14" i="7"/>
  <c r="H6" i="7"/>
  <c r="H79" i="7"/>
  <c r="H71" i="7"/>
  <c r="H63" i="7"/>
  <c r="H55" i="7"/>
  <c r="H47" i="7"/>
  <c r="H39" i="7"/>
  <c r="H31" i="7"/>
  <c r="H23" i="7"/>
  <c r="H15" i="7"/>
  <c r="H7" i="7"/>
  <c r="H84" i="7"/>
  <c r="H80" i="7"/>
  <c r="H76" i="7"/>
  <c r="H72" i="7"/>
  <c r="H68" i="7"/>
  <c r="H64" i="7"/>
  <c r="H60" i="7"/>
  <c r="H56" i="7"/>
  <c r="H52" i="7"/>
  <c r="H48" i="7"/>
  <c r="H44" i="7"/>
  <c r="H40" i="7"/>
  <c r="H36" i="7"/>
  <c r="H32" i="7"/>
  <c r="H28" i="7"/>
  <c r="H24" i="7"/>
  <c r="H20" i="7"/>
  <c r="H16" i="7"/>
  <c r="H12" i="7"/>
  <c r="H8" i="7"/>
  <c r="H4" i="7"/>
  <c r="H85" i="7"/>
  <c r="H81" i="7"/>
  <c r="H77" i="7"/>
  <c r="H73" i="7"/>
  <c r="H69" i="7"/>
  <c r="H65" i="7"/>
  <c r="H61" i="7"/>
  <c r="H57" i="7"/>
  <c r="H49" i="7"/>
  <c r="H45" i="7"/>
  <c r="H41" i="7"/>
  <c r="H37" i="7"/>
  <c r="H33" i="7"/>
  <c r="H29" i="7"/>
  <c r="H25" i="7"/>
  <c r="H21" i="7"/>
  <c r="H17" i="7"/>
  <c r="H13" i="7"/>
  <c r="H9" i="7"/>
  <c r="H5" i="7"/>
  <c r="H53" i="7"/>
  <c r="H83" i="7"/>
  <c r="H75" i="7"/>
  <c r="H67" i="7"/>
  <c r="H59" i="7"/>
  <c r="H51" i="7"/>
  <c r="H43" i="7"/>
  <c r="H35" i="7"/>
  <c r="H27" i="7"/>
  <c r="H19" i="7"/>
  <c r="H11" i="7"/>
  <c r="E87" i="3"/>
  <c r="E86" i="3"/>
  <c r="E90" i="3"/>
  <c r="E89" i="3"/>
  <c r="H2" i="3"/>
  <c r="H86" i="3"/>
  <c r="H89" i="3"/>
  <c r="H87" i="3"/>
  <c r="H90" i="3"/>
  <c r="H88" i="3"/>
  <c r="B87" i="3"/>
  <c r="B88" i="3"/>
  <c r="B89" i="3"/>
  <c r="B90" i="3"/>
  <c r="B86" i="3"/>
  <c r="G2" i="3"/>
  <c r="H86" i="7" l="1"/>
  <c r="I24" i="7" s="1"/>
  <c r="J24" i="7" s="1"/>
  <c r="K24" i="7" s="1"/>
  <c r="G89" i="3"/>
  <c r="G87" i="3"/>
  <c r="G90" i="3"/>
  <c r="G88" i="3"/>
  <c r="G86" i="3"/>
  <c r="F87" i="3"/>
  <c r="F90" i="3"/>
  <c r="F88" i="3"/>
  <c r="F89" i="3"/>
  <c r="F86" i="3"/>
  <c r="I55" i="7" l="1"/>
  <c r="J55" i="7" s="1"/>
  <c r="K55" i="7" s="1"/>
  <c r="I63" i="7"/>
  <c r="J63" i="7" s="1"/>
  <c r="K63" i="7" s="1"/>
  <c r="I22" i="7"/>
  <c r="J22" i="7" s="1"/>
  <c r="K22" i="7" s="1"/>
  <c r="I66" i="7"/>
  <c r="J66" i="7" s="1"/>
  <c r="K66" i="7" s="1"/>
  <c r="I41" i="7"/>
  <c r="J41" i="7" s="1"/>
  <c r="K41" i="7" s="1"/>
  <c r="I26" i="7"/>
  <c r="J26" i="7" s="1"/>
  <c r="K26" i="7" s="1"/>
  <c r="I56" i="7"/>
  <c r="J56" i="7" s="1"/>
  <c r="K56" i="7" s="1"/>
  <c r="I71" i="7"/>
  <c r="J71" i="7" s="1"/>
  <c r="K71" i="7" s="1"/>
  <c r="I49" i="7"/>
  <c r="J49" i="7" s="1"/>
  <c r="K49" i="7" s="1"/>
  <c r="I79" i="7"/>
  <c r="J79" i="7" s="1"/>
  <c r="K79" i="7" s="1"/>
  <c r="I43" i="7"/>
  <c r="J43" i="7" s="1"/>
  <c r="K43" i="7" s="1"/>
  <c r="J2" i="7"/>
  <c r="K2" i="7" s="1"/>
  <c r="I73" i="7"/>
  <c r="J73" i="7" s="1"/>
  <c r="K73" i="7" s="1"/>
  <c r="I82" i="7"/>
  <c r="J82" i="7" s="1"/>
  <c r="K82" i="7" s="1"/>
  <c r="I67" i="7"/>
  <c r="J67" i="7" s="1"/>
  <c r="K67" i="7" s="1"/>
  <c r="I45" i="7"/>
  <c r="J45" i="7" s="1"/>
  <c r="K45" i="7" s="1"/>
  <c r="I28" i="7"/>
  <c r="J28" i="7" s="1"/>
  <c r="K28" i="7" s="1"/>
  <c r="I14" i="7"/>
  <c r="J14" i="7" s="1"/>
  <c r="K14" i="7" s="1"/>
  <c r="I12" i="7"/>
  <c r="J12" i="7" s="1"/>
  <c r="K12" i="7" s="1"/>
  <c r="I68" i="7"/>
  <c r="J68" i="7" s="1"/>
  <c r="K68" i="7" s="1"/>
  <c r="I13" i="7"/>
  <c r="J13" i="7" s="1"/>
  <c r="K13" i="7" s="1"/>
  <c r="I15" i="7"/>
  <c r="J15" i="7" s="1"/>
  <c r="K15" i="7" s="1"/>
  <c r="I65" i="7"/>
  <c r="J65" i="7" s="1"/>
  <c r="K65" i="7" s="1"/>
  <c r="I18" i="7"/>
  <c r="J18" i="7" s="1"/>
  <c r="K18" i="7" s="1"/>
  <c r="I30" i="7"/>
  <c r="J30" i="7" s="1"/>
  <c r="K30" i="7" s="1"/>
  <c r="I81" i="7"/>
  <c r="J81" i="7" s="1"/>
  <c r="K81" i="7" s="1"/>
  <c r="I36" i="7"/>
  <c r="J36" i="7" s="1"/>
  <c r="K36" i="7" s="1"/>
  <c r="I75" i="7"/>
  <c r="J75" i="7" s="1"/>
  <c r="K75" i="7" s="1"/>
  <c r="I53" i="7"/>
  <c r="J53" i="7" s="1"/>
  <c r="K53" i="7" s="1"/>
  <c r="I38" i="7"/>
  <c r="J38" i="7" s="1"/>
  <c r="K38" i="7" s="1"/>
  <c r="I4" i="7"/>
  <c r="J4" i="7" s="1"/>
  <c r="K4" i="7" s="1"/>
  <c r="I54" i="7"/>
  <c r="J54" i="7" s="1"/>
  <c r="K54" i="7" s="1"/>
  <c r="I21" i="7"/>
  <c r="J21" i="7" s="1"/>
  <c r="K21" i="7" s="1"/>
  <c r="I72" i="7"/>
  <c r="J72" i="7" s="1"/>
  <c r="K72" i="7" s="1"/>
  <c r="I62" i="7"/>
  <c r="J62" i="7" s="1"/>
  <c r="K62" i="7" s="1"/>
  <c r="I57" i="7"/>
  <c r="J57" i="7" s="1"/>
  <c r="K57" i="7" s="1"/>
  <c r="I44" i="7"/>
  <c r="J44" i="7" s="1"/>
  <c r="K44" i="7" s="1"/>
  <c r="I84" i="7"/>
  <c r="J84" i="7" s="1"/>
  <c r="K84" i="7" s="1"/>
  <c r="I11" i="7"/>
  <c r="J11" i="7" s="1"/>
  <c r="K11" i="7" s="1"/>
  <c r="I76" i="7"/>
  <c r="J76" i="7" s="1"/>
  <c r="K76" i="7" s="1"/>
  <c r="I61" i="7"/>
  <c r="J61" i="7" s="1"/>
  <c r="K61" i="7" s="1"/>
  <c r="I46" i="7"/>
  <c r="J46" i="7" s="1"/>
  <c r="K46" i="7" s="1"/>
  <c r="I29" i="7"/>
  <c r="J29" i="7" s="1"/>
  <c r="K29" i="7" s="1"/>
  <c r="I69" i="7"/>
  <c r="J69" i="7" s="1"/>
  <c r="K69" i="7" s="1"/>
  <c r="I9" i="7"/>
  <c r="J9" i="7" s="1"/>
  <c r="K9" i="7" s="1"/>
  <c r="I42" i="7"/>
  <c r="J42" i="7" s="1"/>
  <c r="K42" i="7" s="1"/>
  <c r="I77" i="7"/>
  <c r="J77" i="7" s="1"/>
  <c r="K77" i="7" s="1"/>
  <c r="I31" i="7"/>
  <c r="J31" i="7" s="1"/>
  <c r="K31" i="7" s="1"/>
  <c r="I51" i="7"/>
  <c r="J51" i="7" s="1"/>
  <c r="K51" i="7" s="1"/>
  <c r="I5" i="7"/>
  <c r="J5" i="7" s="1"/>
  <c r="K5" i="7" s="1"/>
  <c r="I59" i="7"/>
  <c r="J59" i="7" s="1"/>
  <c r="K59" i="7" s="1"/>
  <c r="I7" i="7"/>
  <c r="J7" i="7" s="1"/>
  <c r="K7" i="7" s="1"/>
  <c r="I64" i="7"/>
  <c r="J64" i="7" s="1"/>
  <c r="K64" i="7" s="1"/>
  <c r="I34" i="7"/>
  <c r="J34" i="7" s="1"/>
  <c r="K34" i="7" s="1"/>
  <c r="I16" i="7"/>
  <c r="J16" i="7" s="1"/>
  <c r="K16" i="7" s="1"/>
  <c r="I25" i="7"/>
  <c r="J25" i="7" s="1"/>
  <c r="K25" i="7" s="1"/>
  <c r="I58" i="7"/>
  <c r="J58" i="7" s="1"/>
  <c r="K58" i="7" s="1"/>
  <c r="I37" i="7"/>
  <c r="J37" i="7" s="1"/>
  <c r="K37" i="7" s="1"/>
  <c r="I80" i="7"/>
  <c r="J80" i="7" s="1"/>
  <c r="K80" i="7" s="1"/>
  <c r="I50" i="7"/>
  <c r="J50" i="7" s="1"/>
  <c r="K50" i="7" s="1"/>
  <c r="I35" i="7"/>
  <c r="J35" i="7" s="1"/>
  <c r="K35" i="7" s="1"/>
  <c r="I17" i="7"/>
  <c r="J17" i="7" s="1"/>
  <c r="K17" i="7" s="1"/>
  <c r="I85" i="7"/>
  <c r="J85" i="7" s="1"/>
  <c r="K85" i="7" s="1"/>
  <c r="I70" i="7"/>
  <c r="J70" i="7" s="1"/>
  <c r="K70" i="7" s="1"/>
  <c r="I23" i="7"/>
  <c r="J23" i="7" s="1"/>
  <c r="K23" i="7" s="1"/>
  <c r="I6" i="7"/>
  <c r="J6" i="7" s="1"/>
  <c r="K6" i="7" s="1"/>
  <c r="I78" i="7"/>
  <c r="J78" i="7" s="1"/>
  <c r="K78" i="7" s="1"/>
  <c r="I74" i="7"/>
  <c r="J74" i="7" s="1"/>
  <c r="K74" i="7" s="1"/>
  <c r="I52" i="7"/>
  <c r="J52" i="7" s="1"/>
  <c r="K52" i="7" s="1"/>
  <c r="I3" i="7"/>
  <c r="J3" i="7" s="1"/>
  <c r="K3" i="7" s="1"/>
  <c r="I40" i="7"/>
  <c r="J40" i="7" s="1"/>
  <c r="K40" i="7" s="1"/>
  <c r="I39" i="7"/>
  <c r="J39" i="7" s="1"/>
  <c r="K39" i="7" s="1"/>
  <c r="I8" i="7"/>
  <c r="J8" i="7" s="1"/>
  <c r="K8" i="7" s="1"/>
  <c r="I33" i="7"/>
  <c r="J33" i="7" s="1"/>
  <c r="K33" i="7" s="1"/>
  <c r="I83" i="7"/>
  <c r="J83" i="7" s="1"/>
  <c r="K83" i="7" s="1"/>
  <c r="I47" i="7"/>
  <c r="J47" i="7" s="1"/>
  <c r="K47" i="7" s="1"/>
  <c r="I10" i="7"/>
  <c r="J10" i="7" s="1"/>
  <c r="K10" i="7" s="1"/>
  <c r="I60" i="7"/>
  <c r="J60" i="7" s="1"/>
  <c r="K60" i="7" s="1"/>
  <c r="I19" i="7"/>
  <c r="J19" i="7" s="1"/>
  <c r="K19" i="7" s="1"/>
  <c r="I32" i="7"/>
  <c r="J32" i="7" s="1"/>
  <c r="K32" i="7" s="1"/>
  <c r="I20" i="7"/>
  <c r="J20" i="7" s="1"/>
  <c r="K20" i="7" s="1"/>
  <c r="I48" i="7"/>
  <c r="J48" i="7" s="1"/>
  <c r="K48" i="7" s="1"/>
  <c r="I27" i="7"/>
  <c r="J27" i="7" s="1"/>
  <c r="K27" i="7" s="1"/>
  <c r="K86" i="7" l="1"/>
  <c r="J86" i="7"/>
  <c r="I86" i="7"/>
</calcChain>
</file>

<file path=xl/sharedStrings.xml><?xml version="1.0" encoding="utf-8"?>
<sst xmlns="http://schemas.openxmlformats.org/spreadsheetml/2006/main" count="1389" uniqueCount="658">
  <si>
    <t>Chiffre global de la population par commune</t>
  </si>
  <si>
    <t>Situation au 1/01/2023</t>
  </si>
  <si>
    <t>Code INS</t>
  </si>
  <si>
    <t>Commune</t>
  </si>
  <si>
    <t>hommes</t>
  </si>
  <si>
    <t>femmes</t>
  </si>
  <si>
    <t>Total</t>
  </si>
  <si>
    <t>Aartselaar</t>
  </si>
  <si>
    <t>Anvers</t>
  </si>
  <si>
    <t>Boechout</t>
  </si>
  <si>
    <t>Boom</t>
  </si>
  <si>
    <t>Borsbeek</t>
  </si>
  <si>
    <t>Brasschaat</t>
  </si>
  <si>
    <t>Brecht</t>
  </si>
  <si>
    <t>Edegem</t>
  </si>
  <si>
    <t>Essen</t>
  </si>
  <si>
    <t>Hemiksem</t>
  </si>
  <si>
    <t>Hove</t>
  </si>
  <si>
    <t>Kalmthout</t>
  </si>
  <si>
    <t>Kapellen</t>
  </si>
  <si>
    <t>Kontich</t>
  </si>
  <si>
    <t>Lint</t>
  </si>
  <si>
    <t>Mortsel</t>
  </si>
  <si>
    <t>Niel</t>
  </si>
  <si>
    <t>Ranst</t>
  </si>
  <si>
    <t>Rumst</t>
  </si>
  <si>
    <t>Schelle</t>
  </si>
  <si>
    <t>Schilde</t>
  </si>
  <si>
    <t>Schoten</t>
  </si>
  <si>
    <t>Stabroek</t>
  </si>
  <si>
    <t>Wijnegem</t>
  </si>
  <si>
    <t>Wommelgem</t>
  </si>
  <si>
    <t>Wuustwezel</t>
  </si>
  <si>
    <t>Zandhoven</t>
  </si>
  <si>
    <t>Zoersel</t>
  </si>
  <si>
    <t>Zwijndrecht</t>
  </si>
  <si>
    <t>Malle</t>
  </si>
  <si>
    <t>Berlaar</t>
  </si>
  <si>
    <t>Bonheiden</t>
  </si>
  <si>
    <t>Bornem</t>
  </si>
  <si>
    <t>Duffel</t>
  </si>
  <si>
    <t>Heist-op-den-Berg</t>
  </si>
  <si>
    <t>Lierre</t>
  </si>
  <si>
    <t>Malines</t>
  </si>
  <si>
    <t>Nijlen</t>
  </si>
  <si>
    <t>Putte</t>
  </si>
  <si>
    <t>Sint-Katelijne-Waver</t>
  </si>
  <si>
    <t>Willebroek</t>
  </si>
  <si>
    <t>Puurs-Sint-Amands</t>
  </si>
  <si>
    <t>Arendonk</t>
  </si>
  <si>
    <t>Baerle-Duc</t>
  </si>
  <si>
    <t>Balen</t>
  </si>
  <si>
    <t>Beerse</t>
  </si>
  <si>
    <t>Dessel</t>
  </si>
  <si>
    <t>Geel</t>
  </si>
  <si>
    <t>Grobbendonk</t>
  </si>
  <si>
    <t>Herentals</t>
  </si>
  <si>
    <t>Herenthout</t>
  </si>
  <si>
    <t>Herselt</t>
  </si>
  <si>
    <t>Hoogstraten</t>
  </si>
  <si>
    <t>Hulshout</t>
  </si>
  <si>
    <t>Kasterlee</t>
  </si>
  <si>
    <t>Lille</t>
  </si>
  <si>
    <t>Meerhout</t>
  </si>
  <si>
    <t>Merksplas</t>
  </si>
  <si>
    <t>Mol</t>
  </si>
  <si>
    <t>Olen</t>
  </si>
  <si>
    <t>Oud-Turnhout</t>
  </si>
  <si>
    <t>Ravels</t>
  </si>
  <si>
    <t>Retie</t>
  </si>
  <si>
    <t>Rijkevorsel</t>
  </si>
  <si>
    <t>Turnhout</t>
  </si>
  <si>
    <t>Vorselaar</t>
  </si>
  <si>
    <t>Vosselaar</t>
  </si>
  <si>
    <t>Westerlo</t>
  </si>
  <si>
    <t>Laakdal</t>
  </si>
  <si>
    <t>Anderlecht</t>
  </si>
  <si>
    <t>Auderghem</t>
  </si>
  <si>
    <t>Berchem-Sainte-Agathe</t>
  </si>
  <si>
    <t>Bruxelles</t>
  </si>
  <si>
    <t>Etterbeek</t>
  </si>
  <si>
    <t>Evere</t>
  </si>
  <si>
    <t>Forest</t>
  </si>
  <si>
    <t>Ganshoren</t>
  </si>
  <si>
    <t>Ixelles</t>
  </si>
  <si>
    <t>Jette</t>
  </si>
  <si>
    <t>Koekelberg</t>
  </si>
  <si>
    <t>Molenbeek-Saint-Jean</t>
  </si>
  <si>
    <t>Saint-Gilles</t>
  </si>
  <si>
    <t>Saint-Josse-ten-Noode</t>
  </si>
  <si>
    <t>Schaerbeek</t>
  </si>
  <si>
    <t>Uccle</t>
  </si>
  <si>
    <t>Watermael-Boitsfort</t>
  </si>
  <si>
    <t>Woluwe-Saint-Lambert</t>
  </si>
  <si>
    <t>Woluwe-Saint-Pierre</t>
  </si>
  <si>
    <t>Asse</t>
  </si>
  <si>
    <t>Beersel</t>
  </si>
  <si>
    <t>Biévène</t>
  </si>
  <si>
    <t>Dilbeek</t>
  </si>
  <si>
    <t>Gammerages</t>
  </si>
  <si>
    <t>Gooik</t>
  </si>
  <si>
    <t>Grimbergen</t>
  </si>
  <si>
    <t>Hal</t>
  </si>
  <si>
    <t>Herne</t>
  </si>
  <si>
    <t>Hoeilaart</t>
  </si>
  <si>
    <t>Kampenhout</t>
  </si>
  <si>
    <t>Kapelle-op-den-Bos</t>
  </si>
  <si>
    <t>Liedekerke</t>
  </si>
  <si>
    <t>Londerzeel</t>
  </si>
  <si>
    <t>Machelen</t>
  </si>
  <si>
    <t>Meise</t>
  </si>
  <si>
    <t>Merchtem</t>
  </si>
  <si>
    <t>Opwijk</t>
  </si>
  <si>
    <t>Overijse</t>
  </si>
  <si>
    <t>Pepingen</t>
  </si>
  <si>
    <t>Sint-Pieters-Leeuw</t>
  </si>
  <si>
    <t>Steenokkerzeel</t>
  </si>
  <si>
    <t>Ternat</t>
  </si>
  <si>
    <t>Vilvorde</t>
  </si>
  <si>
    <t>Zaventem</t>
  </si>
  <si>
    <t>Zemst</t>
  </si>
  <si>
    <t>Roosdaal</t>
  </si>
  <si>
    <t>Drogenbos</t>
  </si>
  <si>
    <t>Kraainem</t>
  </si>
  <si>
    <t>Linkebeek</t>
  </si>
  <si>
    <t>Rhode-Saint-Genèse</t>
  </si>
  <si>
    <t>Wemmel</t>
  </si>
  <si>
    <t>Wezembeek-Oppem</t>
  </si>
  <si>
    <t>Lennik</t>
  </si>
  <si>
    <t>Affligem</t>
  </si>
  <si>
    <t>Aarschot</t>
  </si>
  <si>
    <t>Begijnendijk</t>
  </si>
  <si>
    <t>Bekkevoort</t>
  </si>
  <si>
    <t>Bertem</t>
  </si>
  <si>
    <t>Bierbeek</t>
  </si>
  <si>
    <t>Boortmeerbeek</t>
  </si>
  <si>
    <t>Boutersem</t>
  </si>
  <si>
    <t>Diest</t>
  </si>
  <si>
    <t>Geetbets</t>
  </si>
  <si>
    <t>Haacht</t>
  </si>
  <si>
    <t>Herent</t>
  </si>
  <si>
    <t>Hoegaarden</t>
  </si>
  <si>
    <t>Holsbeek</t>
  </si>
  <si>
    <t>Huldenberg</t>
  </si>
  <si>
    <t>Keerbergen</t>
  </si>
  <si>
    <t>Kortenaken</t>
  </si>
  <si>
    <t>Kortenberg</t>
  </si>
  <si>
    <t>Landen</t>
  </si>
  <si>
    <t>Louvain</t>
  </si>
  <si>
    <t>Lubbeek</t>
  </si>
  <si>
    <t>Oud-Heverlee</t>
  </si>
  <si>
    <t>Rotselaar</t>
  </si>
  <si>
    <t>Tervuren</t>
  </si>
  <si>
    <t>Tirlemont</t>
  </si>
  <si>
    <t>Tremelo</t>
  </si>
  <si>
    <t>Léau</t>
  </si>
  <si>
    <t>Linter</t>
  </si>
  <si>
    <t>Montaigu-Zichem</t>
  </si>
  <si>
    <t>Tielt-Winge</t>
  </si>
  <si>
    <t>Glabbeek</t>
  </si>
  <si>
    <t>Beauvechain</t>
  </si>
  <si>
    <t>Braine-l'Alleud</t>
  </si>
  <si>
    <t>Braine-le-Château</t>
  </si>
  <si>
    <t>Chaumont-Gistoux</t>
  </si>
  <si>
    <t>Court-Saint-Etienne</t>
  </si>
  <si>
    <t>Genappe</t>
  </si>
  <si>
    <t>Grez-Doiceau</t>
  </si>
  <si>
    <t>Incourt</t>
  </si>
  <si>
    <t>Ittre</t>
  </si>
  <si>
    <t>Jodoigne</t>
  </si>
  <si>
    <t>La Hulpe</t>
  </si>
  <si>
    <t>Mont-Saint-Guibert</t>
  </si>
  <si>
    <t>Nivelles</t>
  </si>
  <si>
    <t>Perwez</t>
  </si>
  <si>
    <t>Rixensart</t>
  </si>
  <si>
    <t>Tubize</t>
  </si>
  <si>
    <t>Villers-la-Ville</t>
  </si>
  <si>
    <t>Waterloo</t>
  </si>
  <si>
    <t>Wavre</t>
  </si>
  <si>
    <t>Chastre</t>
  </si>
  <si>
    <t>Hélécine</t>
  </si>
  <si>
    <t>Lasne</t>
  </si>
  <si>
    <t>Orp-Jauche</t>
  </si>
  <si>
    <t>Ottignies-Louvain-la-Neuve</t>
  </si>
  <si>
    <t>Ramillies</t>
  </si>
  <si>
    <t>Rebecq</t>
  </si>
  <si>
    <t>Walhain</t>
  </si>
  <si>
    <t>Beernem</t>
  </si>
  <si>
    <t>Blankenberge</t>
  </si>
  <si>
    <t>Bruges</t>
  </si>
  <si>
    <t>Damme</t>
  </si>
  <si>
    <t>Jabbeke</t>
  </si>
  <si>
    <t>Oostkamp</t>
  </si>
  <si>
    <t>Torhout</t>
  </si>
  <si>
    <t>Zedelgem</t>
  </si>
  <si>
    <t>Zuienkerke</t>
  </si>
  <si>
    <t>Knokke-Heist</t>
  </si>
  <si>
    <t>Dixmude</t>
  </si>
  <si>
    <t>Houthulst</t>
  </si>
  <si>
    <t>Koekelare</t>
  </si>
  <si>
    <t>Kortemark</t>
  </si>
  <si>
    <t>Lo-Reninge</t>
  </si>
  <si>
    <t>Ypres</t>
  </si>
  <si>
    <t>Messines</t>
  </si>
  <si>
    <t>Poperinge</t>
  </si>
  <si>
    <t>Wervik</t>
  </si>
  <si>
    <t>Zonnebeke</t>
  </si>
  <si>
    <t>Heuvelland</t>
  </si>
  <si>
    <t>Langemark-Poelkapelle</t>
  </si>
  <si>
    <t>Vleteren</t>
  </si>
  <si>
    <t>Anzegem</t>
  </si>
  <si>
    <t>Avelgem</t>
  </si>
  <si>
    <t>Deerlijk</t>
  </si>
  <si>
    <t>Harelbeke</t>
  </si>
  <si>
    <t>Courtrai</t>
  </si>
  <si>
    <t>Kuurne</t>
  </si>
  <si>
    <t>Lendelede</t>
  </si>
  <si>
    <t>Menin</t>
  </si>
  <si>
    <t>Waregem</t>
  </si>
  <si>
    <t>Wevelgem</t>
  </si>
  <si>
    <t>Zwevegem</t>
  </si>
  <si>
    <t>Espierres-Helchin</t>
  </si>
  <si>
    <t>Bredene</t>
  </si>
  <si>
    <t>Gistel</t>
  </si>
  <si>
    <t>Ichtegem</t>
  </si>
  <si>
    <t>Middelkerke</t>
  </si>
  <si>
    <t>Ostende</t>
  </si>
  <si>
    <t>Oudenburg</t>
  </si>
  <si>
    <t>De Haan</t>
  </si>
  <si>
    <t>Hooglede</t>
  </si>
  <si>
    <t>Ingelmunster</t>
  </si>
  <si>
    <t>Izegem</t>
  </si>
  <si>
    <t>Ledegem</t>
  </si>
  <si>
    <t>Lichtervelde</t>
  </si>
  <si>
    <t>Moorslede</t>
  </si>
  <si>
    <t>Roulers</t>
  </si>
  <si>
    <t>Staden</t>
  </si>
  <si>
    <t>Dentergem</t>
  </si>
  <si>
    <t>Meulebeke</t>
  </si>
  <si>
    <t>Oostrozebeke</t>
  </si>
  <si>
    <t>Pittem</t>
  </si>
  <si>
    <t>Ruiselede</t>
  </si>
  <si>
    <t>Tielt</t>
  </si>
  <si>
    <t>Wielsbeke</t>
  </si>
  <si>
    <t>Wingene</t>
  </si>
  <si>
    <t>Ardooie</t>
  </si>
  <si>
    <t>Alveringem</t>
  </si>
  <si>
    <t>La Panne</t>
  </si>
  <si>
    <t>Koksijde</t>
  </si>
  <si>
    <t>Nieuport</t>
  </si>
  <si>
    <t>Furnes</t>
  </si>
  <si>
    <t>Alost</t>
  </si>
  <si>
    <t>Denderleeuw</t>
  </si>
  <si>
    <t>Grammont</t>
  </si>
  <si>
    <t>Haaltert</t>
  </si>
  <si>
    <t>Herzele</t>
  </si>
  <si>
    <t>Lede</t>
  </si>
  <si>
    <t>Ninove</t>
  </si>
  <si>
    <t>Sint-Lievens-Houtem</t>
  </si>
  <si>
    <t>Zottegem</t>
  </si>
  <si>
    <t>Erpe-Mere</t>
  </si>
  <si>
    <t>Berlare</t>
  </si>
  <si>
    <t>Buggenhout</t>
  </si>
  <si>
    <t>Termonde</t>
  </si>
  <si>
    <t>Hamme</t>
  </si>
  <si>
    <t>Laarne</t>
  </si>
  <si>
    <t>Lebbeke</t>
  </si>
  <si>
    <t>Waasmunster</t>
  </si>
  <si>
    <t>Wetteren</t>
  </si>
  <si>
    <t>Wichelen</t>
  </si>
  <si>
    <t>Zele</t>
  </si>
  <si>
    <t>Assenede</t>
  </si>
  <si>
    <t>Eeklo</t>
  </si>
  <si>
    <t>Kaprijke</t>
  </si>
  <si>
    <t>Maldegem</t>
  </si>
  <si>
    <t>Sint-Laureins</t>
  </si>
  <si>
    <t>Zelzate</t>
  </si>
  <si>
    <t>De Pinte</t>
  </si>
  <si>
    <t>Destelbergen</t>
  </si>
  <si>
    <t>Evergem</t>
  </si>
  <si>
    <t>Gavere</t>
  </si>
  <si>
    <t>Gand</t>
  </si>
  <si>
    <t>Lochristi</t>
  </si>
  <si>
    <t>Melle</t>
  </si>
  <si>
    <t>Merelbeke</t>
  </si>
  <si>
    <t>Moerbeke</t>
  </si>
  <si>
    <t>Nazareth</t>
  </si>
  <si>
    <t>Oosterzele</t>
  </si>
  <si>
    <t>Sint-Martens-Latem</t>
  </si>
  <si>
    <t>Wachtebeke</t>
  </si>
  <si>
    <t>Zulte</t>
  </si>
  <si>
    <t>Deinze</t>
  </si>
  <si>
    <t>Aalter</t>
  </si>
  <si>
    <t>Lievegem</t>
  </si>
  <si>
    <t>Audenarde</t>
  </si>
  <si>
    <t>Renaix</t>
  </si>
  <si>
    <t>Brakel</t>
  </si>
  <si>
    <t>Kluisbergen</t>
  </si>
  <si>
    <t>Wortegem-Petegem</t>
  </si>
  <si>
    <t>Horebeke</t>
  </si>
  <si>
    <t>Lierde</t>
  </si>
  <si>
    <t>Maarkedal</t>
  </si>
  <si>
    <t>Zwalm</t>
  </si>
  <si>
    <t>Kruisem</t>
  </si>
  <si>
    <t>Beveren</t>
  </si>
  <si>
    <t>Kruibeke</t>
  </si>
  <si>
    <t>Lokeren</t>
  </si>
  <si>
    <t>Sint-Gillis-Waas</t>
  </si>
  <si>
    <t>Saint-Nicolas</t>
  </si>
  <si>
    <t>Stekene</t>
  </si>
  <si>
    <t>Tamise</t>
  </si>
  <si>
    <t>Ath</t>
  </si>
  <si>
    <t>Beloeil</t>
  </si>
  <si>
    <t>Bernissart</t>
  </si>
  <si>
    <t>Brugelette</t>
  </si>
  <si>
    <t>Chièvres</t>
  </si>
  <si>
    <t>Ellezelles</t>
  </si>
  <si>
    <t>Flobecq</t>
  </si>
  <si>
    <t>Frasnes-lez-Anvaing</t>
  </si>
  <si>
    <t>Enghien</t>
  </si>
  <si>
    <t>Silly</t>
  </si>
  <si>
    <t>Lessines</t>
  </si>
  <si>
    <t>Chapelle-lez-Herlaimont</t>
  </si>
  <si>
    <t>Charleroi</t>
  </si>
  <si>
    <t>Châtelet</t>
  </si>
  <si>
    <t>Courcelles</t>
  </si>
  <si>
    <t>Farciennes</t>
  </si>
  <si>
    <t>Fleurus</t>
  </si>
  <si>
    <t>Fontaine-l'Evêque</t>
  </si>
  <si>
    <t>Gerpinnes</t>
  </si>
  <si>
    <t>Montigny-le-Tilleul</t>
  </si>
  <si>
    <t>Pont-à-celles</t>
  </si>
  <si>
    <t>Aiseau-Presles</t>
  </si>
  <si>
    <t>Les Bons Villers</t>
  </si>
  <si>
    <t>Boussu</t>
  </si>
  <si>
    <t>Dour</t>
  </si>
  <si>
    <t>Frameries</t>
  </si>
  <si>
    <t>Hensies</t>
  </si>
  <si>
    <t>Jurbise</t>
  </si>
  <si>
    <t>Lens</t>
  </si>
  <si>
    <t>Mons</t>
  </si>
  <si>
    <t>Quaregnon</t>
  </si>
  <si>
    <t>Quiévrain</t>
  </si>
  <si>
    <t>Saint-Ghislain</t>
  </si>
  <si>
    <t>Colfontaine</t>
  </si>
  <si>
    <t>Honnelles</t>
  </si>
  <si>
    <t>Quévy</t>
  </si>
  <si>
    <t>Braine-le-Comte</t>
  </si>
  <si>
    <t>Le Roeulx</t>
  </si>
  <si>
    <t>Soignies</t>
  </si>
  <si>
    <t>Ecaussinnes</t>
  </si>
  <si>
    <t>Seneffe</t>
  </si>
  <si>
    <t>Manage</t>
  </si>
  <si>
    <t>Anderlues</t>
  </si>
  <si>
    <t>Beaumont</t>
  </si>
  <si>
    <t>Chimay</t>
  </si>
  <si>
    <t>Erquelinnes</t>
  </si>
  <si>
    <t>Froidchapelle</t>
  </si>
  <si>
    <t>Lobbes</t>
  </si>
  <si>
    <t>Merbes-le-Château</t>
  </si>
  <si>
    <t>Momignies</t>
  </si>
  <si>
    <t>Thuin</t>
  </si>
  <si>
    <t>Ham-sur-Heure-Nalinnes</t>
  </si>
  <si>
    <t>Sivry-Rance</t>
  </si>
  <si>
    <t>Antoing</t>
  </si>
  <si>
    <t>Celles</t>
  </si>
  <si>
    <t>Estaimpuis</t>
  </si>
  <si>
    <t>Pecq</t>
  </si>
  <si>
    <t>Péruwelz</t>
  </si>
  <si>
    <t>Rumes</t>
  </si>
  <si>
    <t>Tournai</t>
  </si>
  <si>
    <t>Brunehaut</t>
  </si>
  <si>
    <t>Leuze-en-Hainaut</t>
  </si>
  <si>
    <t>Mont-de-l'Enclus</t>
  </si>
  <si>
    <t>Mouscron</t>
  </si>
  <si>
    <t>Comines-Warneton</t>
  </si>
  <si>
    <t>La Louvière</t>
  </si>
  <si>
    <t>Binche</t>
  </si>
  <si>
    <t>Estinnes</t>
  </si>
  <si>
    <t>Morlanwelz</t>
  </si>
  <si>
    <t>Amay</t>
  </si>
  <si>
    <t>Burdinne</t>
  </si>
  <si>
    <t>Clavier</t>
  </si>
  <si>
    <t>Ferrières</t>
  </si>
  <si>
    <t>Hamoir</t>
  </si>
  <si>
    <t>Héron</t>
  </si>
  <si>
    <t>Huy</t>
  </si>
  <si>
    <t>Marchin</t>
  </si>
  <si>
    <t>Modave</t>
  </si>
  <si>
    <t>Nandrin</t>
  </si>
  <si>
    <t>Ouffet</t>
  </si>
  <si>
    <t>Verlaine</t>
  </si>
  <si>
    <t>Villers-le-Bouillet</t>
  </si>
  <si>
    <t>Wanze</t>
  </si>
  <si>
    <t>Anthisnes</t>
  </si>
  <si>
    <t>Engis</t>
  </si>
  <si>
    <t>Tinlot</t>
  </si>
  <si>
    <t>Ans</t>
  </si>
  <si>
    <t>Awans</t>
  </si>
  <si>
    <t>Aywaille</t>
  </si>
  <si>
    <t>Bassenge</t>
  </si>
  <si>
    <t>Beyne-Heusay</t>
  </si>
  <si>
    <t>Chaudfontaine</t>
  </si>
  <si>
    <t>Comblain-au-Pont</t>
  </si>
  <si>
    <t>Dalhem</t>
  </si>
  <si>
    <t>Esneux</t>
  </si>
  <si>
    <t>Fléron</t>
  </si>
  <si>
    <t>Herstal</t>
  </si>
  <si>
    <t>Juprelle</t>
  </si>
  <si>
    <t>Liège</t>
  </si>
  <si>
    <t>Oupeye</t>
  </si>
  <si>
    <t>Seraing</t>
  </si>
  <si>
    <t>Soumagne</t>
  </si>
  <si>
    <t>Sprimont</t>
  </si>
  <si>
    <t>Visé</t>
  </si>
  <si>
    <t>Grâce-Hollogne</t>
  </si>
  <si>
    <t>Blégny</t>
  </si>
  <si>
    <t>Flémalle</t>
  </si>
  <si>
    <t>Neupré</t>
  </si>
  <si>
    <t>Trooz</t>
  </si>
  <si>
    <t>Amblève</t>
  </si>
  <si>
    <t>Aubel</t>
  </si>
  <si>
    <t>Baelen</t>
  </si>
  <si>
    <t>Bullange</t>
  </si>
  <si>
    <t>Butgenbach</t>
  </si>
  <si>
    <t>Dison</t>
  </si>
  <si>
    <t>Eupen</t>
  </si>
  <si>
    <t>Herve</t>
  </si>
  <si>
    <t>Jalhay</t>
  </si>
  <si>
    <t>La Calamine</t>
  </si>
  <si>
    <t>Lierneux</t>
  </si>
  <si>
    <t>Limbourg</t>
  </si>
  <si>
    <t>Lontzen</t>
  </si>
  <si>
    <t>Malmedy</t>
  </si>
  <si>
    <t>Olne</t>
  </si>
  <si>
    <t>Pepinster</t>
  </si>
  <si>
    <t>Raeren</t>
  </si>
  <si>
    <t>Saint-Vith</t>
  </si>
  <si>
    <t>Spa</t>
  </si>
  <si>
    <t>Stavelot</t>
  </si>
  <si>
    <t>Stoumont</t>
  </si>
  <si>
    <t>Theux</t>
  </si>
  <si>
    <t>Verviers</t>
  </si>
  <si>
    <t>Waimes</t>
  </si>
  <si>
    <t>Welkenraedt</t>
  </si>
  <si>
    <t>Trois-Ponts</t>
  </si>
  <si>
    <t>Burg-Reuland</t>
  </si>
  <si>
    <t>Plombières</t>
  </si>
  <si>
    <t>Thimister-Clermont</t>
  </si>
  <si>
    <t>Berloz</t>
  </si>
  <si>
    <t>Braives</t>
  </si>
  <si>
    <t>Crisnée</t>
  </si>
  <si>
    <t>Donceel</t>
  </si>
  <si>
    <t>Fexhe-le-Haut-Clocher</t>
  </si>
  <si>
    <t>Geer</t>
  </si>
  <si>
    <t>Hannut</t>
  </si>
  <si>
    <t>Lincent</t>
  </si>
  <si>
    <t>Oreye</t>
  </si>
  <si>
    <t>Remicourt</t>
  </si>
  <si>
    <t>Saint-Georges-sur-Meuse</t>
  </si>
  <si>
    <t>Waremme</t>
  </si>
  <si>
    <t>Wasseiges</t>
  </si>
  <si>
    <t>Faimes</t>
  </si>
  <si>
    <t>As</t>
  </si>
  <si>
    <t>Beringen</t>
  </si>
  <si>
    <t>Diepenbeek</t>
  </si>
  <si>
    <t>Genk</t>
  </si>
  <si>
    <t>Gingelom</t>
  </si>
  <si>
    <t>Halen</t>
  </si>
  <si>
    <t>Hasselt</t>
  </si>
  <si>
    <t>Herck-la-Ville</t>
  </si>
  <si>
    <t>Bourg-Léopold</t>
  </si>
  <si>
    <t>Lummen</t>
  </si>
  <si>
    <t>Nieuwerkerken</t>
  </si>
  <si>
    <t>Saint-Trond</t>
  </si>
  <si>
    <t>Tessenderlo</t>
  </si>
  <si>
    <t>Zonhoven</t>
  </si>
  <si>
    <t>Zutendaal</t>
  </si>
  <si>
    <t>Ham</t>
  </si>
  <si>
    <t>Heusden-Zolder</t>
  </si>
  <si>
    <t>Bocholt</t>
  </si>
  <si>
    <t>Bree</t>
  </si>
  <si>
    <t>Kinrooi</t>
  </si>
  <si>
    <t>Lommel</t>
  </si>
  <si>
    <t>Maaseik</t>
  </si>
  <si>
    <t>Peer</t>
  </si>
  <si>
    <t>Hamont-Achel</t>
  </si>
  <si>
    <t>Hechtel-Eksel</t>
  </si>
  <si>
    <t>Houthalen-Helchteren</t>
  </si>
  <si>
    <t>Dilsen-Stokkem</t>
  </si>
  <si>
    <t>Oudsbergen</t>
  </si>
  <si>
    <t>Pelt</t>
  </si>
  <si>
    <t>Alken</t>
  </si>
  <si>
    <t>Bilzen</t>
  </si>
  <si>
    <t>Looz</t>
  </si>
  <si>
    <t>Heers</t>
  </si>
  <si>
    <t>Herstappe</t>
  </si>
  <si>
    <t>Hoeselt</t>
  </si>
  <si>
    <t>Kortessem</t>
  </si>
  <si>
    <t>Lanaken</t>
  </si>
  <si>
    <t>Riemst</t>
  </si>
  <si>
    <t>Tongres</t>
  </si>
  <si>
    <t>Wellen</t>
  </si>
  <si>
    <t>Maasmechelen</t>
  </si>
  <si>
    <t>Fourons</t>
  </si>
  <si>
    <t>Arlon</t>
  </si>
  <si>
    <t>Attert</t>
  </si>
  <si>
    <t>Aubange</t>
  </si>
  <si>
    <t>Martelange</t>
  </si>
  <si>
    <t>Messancy</t>
  </si>
  <si>
    <t>Bastogne</t>
  </si>
  <si>
    <t>Bertogne</t>
  </si>
  <si>
    <t>Fauvillers</t>
  </si>
  <si>
    <t>Houffalize</t>
  </si>
  <si>
    <t>Vielsalm</t>
  </si>
  <si>
    <t>Vaux-sur-Sûre</t>
  </si>
  <si>
    <t>Gouvy</t>
  </si>
  <si>
    <t>Sainte-Ode</t>
  </si>
  <si>
    <t>Durbuy</t>
  </si>
  <si>
    <t>Erezée</t>
  </si>
  <si>
    <t>Hotton</t>
  </si>
  <si>
    <t>La Roche-en-Ardenne</t>
  </si>
  <si>
    <t>Marche-en-Famenne</t>
  </si>
  <si>
    <t>Nassogne</t>
  </si>
  <si>
    <t>Rendeux</t>
  </si>
  <si>
    <t>Tenneville</t>
  </si>
  <si>
    <t>Manhay</t>
  </si>
  <si>
    <t>Bertrix</t>
  </si>
  <si>
    <t>Bouillon</t>
  </si>
  <si>
    <t>Daverdisse</t>
  </si>
  <si>
    <t>Herbeumont</t>
  </si>
  <si>
    <t>Léglise</t>
  </si>
  <si>
    <t>Libin</t>
  </si>
  <si>
    <t>Neufchâteau</t>
  </si>
  <si>
    <t>Paliseul</t>
  </si>
  <si>
    <t>Saint-Hubert</t>
  </si>
  <si>
    <t>Tellin</t>
  </si>
  <si>
    <t>Wellin</t>
  </si>
  <si>
    <t>Libramont-Chevigny</t>
  </si>
  <si>
    <t>Chiny</t>
  </si>
  <si>
    <t>Etalle</t>
  </si>
  <si>
    <t>Florenville</t>
  </si>
  <si>
    <t>Meix-devant-Virton</t>
  </si>
  <si>
    <t>Musson</t>
  </si>
  <si>
    <t>Saint-Léger</t>
  </si>
  <si>
    <t>Tintigny</t>
  </si>
  <si>
    <t>Virton</t>
  </si>
  <si>
    <t>Habay</t>
  </si>
  <si>
    <t>Rouvroy</t>
  </si>
  <si>
    <t>Anhée</t>
  </si>
  <si>
    <t>Beauraing</t>
  </si>
  <si>
    <t>Bièvre</t>
  </si>
  <si>
    <t>Ciney</t>
  </si>
  <si>
    <t>Dinant</t>
  </si>
  <si>
    <t>Gedinne</t>
  </si>
  <si>
    <t>Hamois</t>
  </si>
  <si>
    <t>Havelange</t>
  </si>
  <si>
    <t>Houyet</t>
  </si>
  <si>
    <t>Onhaye</t>
  </si>
  <si>
    <t>Rochefort</t>
  </si>
  <si>
    <t>Somme-Leuze</t>
  </si>
  <si>
    <t>Yvoir</t>
  </si>
  <si>
    <t>Hastière</t>
  </si>
  <si>
    <t>Vresse-sur-Semois</t>
  </si>
  <si>
    <t>Andenne</t>
  </si>
  <si>
    <t>Assesse</t>
  </si>
  <si>
    <t>Eghezée</t>
  </si>
  <si>
    <t>Floreffe</t>
  </si>
  <si>
    <t>Fosses-la-Ville</t>
  </si>
  <si>
    <t>Gesves</t>
  </si>
  <si>
    <t>Mettet</t>
  </si>
  <si>
    <t>Namur</t>
  </si>
  <si>
    <t>Ohey</t>
  </si>
  <si>
    <t>Profondeville</t>
  </si>
  <si>
    <t>Sombreffe</t>
  </si>
  <si>
    <t>Sambreville</t>
  </si>
  <si>
    <t>Fernelmont</t>
  </si>
  <si>
    <t>Jemeppe-sur-Sambre</t>
  </si>
  <si>
    <t>La Bruyère</t>
  </si>
  <si>
    <t>Gembloux</t>
  </si>
  <si>
    <t>Cerfontaine</t>
  </si>
  <si>
    <t>Couvin</t>
  </si>
  <si>
    <t>Doische</t>
  </si>
  <si>
    <t>Florennes</t>
  </si>
  <si>
    <t>Philippeville</t>
  </si>
  <si>
    <t>Walcourt</t>
  </si>
  <si>
    <t>Viroinval</t>
  </si>
  <si>
    <t>Totaux</t>
  </si>
  <si>
    <t>Population</t>
  </si>
  <si>
    <t>homme</t>
  </si>
  <si>
    <t>femme</t>
  </si>
  <si>
    <t>TOT</t>
  </si>
  <si>
    <t>Min</t>
  </si>
  <si>
    <t>Max</t>
  </si>
  <si>
    <t>Moyenne</t>
  </si>
  <si>
    <t>Ecart type</t>
  </si>
  <si>
    <t>Type d'entité</t>
  </si>
  <si>
    <t>Entité administrative</t>
  </si>
  <si>
    <t>Revenu médian par
déclaration</t>
  </si>
  <si>
    <t>Revenu moyen par
déclaration</t>
  </si>
  <si>
    <t>Revenu moyen par habitant</t>
  </si>
  <si>
    <t>Pays</t>
  </si>
  <si>
    <t>BELGIQUE</t>
  </si>
  <si>
    <t>Région</t>
  </si>
  <si>
    <t>Wallonie</t>
  </si>
  <si>
    <t>Province</t>
  </si>
  <si>
    <t>Brabant Wallon</t>
  </si>
  <si>
    <t>Arrondissement</t>
  </si>
  <si>
    <t>Court-Saint-Étienne</t>
  </si>
  <si>
    <t>Hainaut</t>
  </si>
  <si>
    <t>Belœil</t>
  </si>
  <si>
    <t>Fontaine-l'Évêque</t>
  </si>
  <si>
    <t>Pont-à-Celles</t>
  </si>
  <si>
    <t>Braine-Le-Comte</t>
  </si>
  <si>
    <t>Le Rœulx</t>
  </si>
  <si>
    <t>Écaussinnes</t>
  </si>
  <si>
    <t>Tournai-Mouscron</t>
  </si>
  <si>
    <t>Blegny</t>
  </si>
  <si>
    <t>Luxembourg</t>
  </si>
  <si>
    <t>Érezée</t>
  </si>
  <si>
    <t>Étalle</t>
  </si>
  <si>
    <t>Éghezée</t>
  </si>
  <si>
    <t>Revenue moyen</t>
  </si>
  <si>
    <t>&lt;20</t>
  </si>
  <si>
    <t>20-64</t>
  </si>
  <si>
    <t>65 ans et +</t>
  </si>
  <si>
    <t>Répartition de la population par tranche d'age</t>
  </si>
  <si>
    <t>TOTAL</t>
  </si>
  <si>
    <t>&lt;20 H</t>
  </si>
  <si>
    <t>20-64 H</t>
  </si>
  <si>
    <t>65 ans et + H</t>
  </si>
  <si>
    <t>&lt;20 F</t>
  </si>
  <si>
    <t>20-64 F</t>
  </si>
  <si>
    <t>65 ans et + F</t>
  </si>
  <si>
    <t>Durée de soins</t>
  </si>
  <si>
    <t>Nombre total de patient / jour</t>
  </si>
  <si>
    <t>SOMME</t>
  </si>
  <si>
    <t>SOMME TOT</t>
  </si>
  <si>
    <t>WL en min</t>
  </si>
  <si>
    <t>&lt;20 Hommes</t>
  </si>
  <si>
    <t>20-64 Hommes</t>
  </si>
  <si>
    <t>65 ans et + Hommes</t>
  </si>
  <si>
    <t>&lt;20 Femmes</t>
  </si>
  <si>
    <t>20-64 Femmes</t>
  </si>
  <si>
    <t>65 ans et + Femmes</t>
  </si>
  <si>
    <t>WL ROUNDED</t>
  </si>
  <si>
    <t>Number of patient</t>
  </si>
  <si>
    <t>Communes</t>
  </si>
  <si>
    <t>Demand distribution of HHC according to age</t>
  </si>
  <si>
    <t>Care time</t>
  </si>
  <si>
    <t>Patient number</t>
  </si>
  <si>
    <t>Man</t>
  </si>
  <si>
    <t>&lt;20 Men</t>
  </si>
  <si>
    <t>20-64 Men</t>
  </si>
  <si>
    <t>&gt;65 Men</t>
  </si>
  <si>
    <t>&lt;20 Women</t>
  </si>
  <si>
    <t>20-64 Women</t>
  </si>
  <si>
    <t>&gt;65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</si>
</sst>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4" fillId="4" borderId="1" xfId="1" applyFont="1" applyFill="1" applyBorder="1" applyAlignment="1">
      <alignment horizontal="center"/>
    </xf>
    <xf numFmtId="3" fontId="4" fillId="4" borderId="1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/>
    </xf>
    <xf numFmtId="0" fontId="1" fillId="0" borderId="1" xfId="1" applyBorder="1"/>
    <xf numFmtId="3" fontId="1" fillId="0" borderId="1" xfId="1" applyNumberFormat="1" applyBorder="1" applyAlignment="1">
      <alignment horizontal="right"/>
    </xf>
    <xf numFmtId="3" fontId="1" fillId="5" borderId="1" xfId="1" applyNumberFormat="1" applyFill="1" applyBorder="1" applyAlignment="1">
      <alignment horizontal="right"/>
    </xf>
    <xf numFmtId="11" fontId="1" fillId="0" borderId="0" xfId="1" applyNumberFormat="1"/>
    <xf numFmtId="3" fontId="4" fillId="4" borderId="1" xfId="1" applyNumberFormat="1" applyFont="1" applyFill="1" applyBorder="1" applyAlignment="1">
      <alignment horizontal="right"/>
    </xf>
    <xf numFmtId="3" fontId="1" fillId="0" borderId="0" xfId="1" applyNumberFormat="1" applyAlignment="1">
      <alignment horizontal="right"/>
    </xf>
    <xf numFmtId="0" fontId="0" fillId="6" borderId="0" xfId="0" applyFill="1"/>
    <xf numFmtId="0" fontId="5" fillId="0" borderId="0" xfId="0" applyFont="1" applyAlignment="1">
      <alignment horizontal="center" vertical="center"/>
    </xf>
    <xf numFmtId="10" fontId="0" fillId="0" borderId="0" xfId="0" applyNumberFormat="1"/>
    <xf numFmtId="9" fontId="0" fillId="0" borderId="0" xfId="0" applyNumberFormat="1"/>
    <xf numFmtId="3" fontId="0" fillId="0" borderId="0" xfId="0" applyNumberFormat="1"/>
    <xf numFmtId="11" fontId="2" fillId="2" borderId="1" xfId="1" applyNumberFormat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0" fillId="7" borderId="0" xfId="0" applyFill="1"/>
    <xf numFmtId="0" fontId="0" fillId="7" borderId="0" xfId="0" applyFill="1" applyAlignment="1">
      <alignment horizontal="left" indent="11"/>
    </xf>
    <xf numFmtId="9" fontId="0" fillId="8" borderId="0" xfId="0" applyNumberFormat="1" applyFill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5"/>
  <sheetViews>
    <sheetView topLeftCell="A160" zoomScale="87" zoomScaleNormal="100" workbookViewId="0">
      <selection activeCell="B21" sqref="B21"/>
    </sheetView>
  </sheetViews>
  <sheetFormatPr defaultColWidth="10.90625" defaultRowHeight="12.5" x14ac:dyDescent="0.25"/>
  <cols>
    <col min="1" max="1" width="11.54296875" style="4" bestFit="1" customWidth="1"/>
    <col min="2" max="2" width="50.54296875" style="1" bestFit="1" customWidth="1"/>
    <col min="3" max="3" width="12.7265625" style="11" bestFit="1" customWidth="1"/>
    <col min="4" max="5" width="12.7265625" style="1" bestFit="1" customWidth="1"/>
    <col min="6" max="256" width="9.1796875" style="1" customWidth="1"/>
    <col min="257" max="257" width="11.54296875" style="1" bestFit="1" customWidth="1"/>
    <col min="258" max="258" width="50.54296875" style="1" bestFit="1" customWidth="1"/>
    <col min="259" max="261" width="12.7265625" style="1" bestFit="1" customWidth="1"/>
    <col min="262" max="512" width="9.1796875" style="1" customWidth="1"/>
    <col min="513" max="513" width="11.54296875" style="1" bestFit="1" customWidth="1"/>
    <col min="514" max="514" width="50.54296875" style="1" bestFit="1" customWidth="1"/>
    <col min="515" max="517" width="12.7265625" style="1" bestFit="1" customWidth="1"/>
    <col min="518" max="768" width="9.1796875" style="1" customWidth="1"/>
    <col min="769" max="769" width="11.54296875" style="1" bestFit="1" customWidth="1"/>
    <col min="770" max="770" width="50.54296875" style="1" bestFit="1" customWidth="1"/>
    <col min="771" max="773" width="12.7265625" style="1" bestFit="1" customWidth="1"/>
    <col min="774" max="1024" width="9.1796875" style="1" customWidth="1"/>
    <col min="1025" max="1025" width="11.54296875" style="1" bestFit="1" customWidth="1"/>
    <col min="1026" max="1026" width="50.54296875" style="1" bestFit="1" customWidth="1"/>
    <col min="1027" max="1029" width="12.7265625" style="1" bestFit="1" customWidth="1"/>
    <col min="1030" max="1280" width="9.1796875" style="1" customWidth="1"/>
    <col min="1281" max="1281" width="11.54296875" style="1" bestFit="1" customWidth="1"/>
    <col min="1282" max="1282" width="50.54296875" style="1" bestFit="1" customWidth="1"/>
    <col min="1283" max="1285" width="12.7265625" style="1" bestFit="1" customWidth="1"/>
    <col min="1286" max="1536" width="9.1796875" style="1" customWidth="1"/>
    <col min="1537" max="1537" width="11.54296875" style="1" bestFit="1" customWidth="1"/>
    <col min="1538" max="1538" width="50.54296875" style="1" bestFit="1" customWidth="1"/>
    <col min="1539" max="1541" width="12.7265625" style="1" bestFit="1" customWidth="1"/>
    <col min="1542" max="1792" width="9.1796875" style="1" customWidth="1"/>
    <col min="1793" max="1793" width="11.54296875" style="1" bestFit="1" customWidth="1"/>
    <col min="1794" max="1794" width="50.54296875" style="1" bestFit="1" customWidth="1"/>
    <col min="1795" max="1797" width="12.7265625" style="1" bestFit="1" customWidth="1"/>
    <col min="1798" max="2048" width="9.1796875" style="1" customWidth="1"/>
    <col min="2049" max="2049" width="11.54296875" style="1" bestFit="1" customWidth="1"/>
    <col min="2050" max="2050" width="50.54296875" style="1" bestFit="1" customWidth="1"/>
    <col min="2051" max="2053" width="12.7265625" style="1" bestFit="1" customWidth="1"/>
    <col min="2054" max="2304" width="9.1796875" style="1" customWidth="1"/>
    <col min="2305" max="2305" width="11.54296875" style="1" bestFit="1" customWidth="1"/>
    <col min="2306" max="2306" width="50.54296875" style="1" bestFit="1" customWidth="1"/>
    <col min="2307" max="2309" width="12.7265625" style="1" bestFit="1" customWidth="1"/>
    <col min="2310" max="2560" width="9.1796875" style="1" customWidth="1"/>
    <col min="2561" max="2561" width="11.54296875" style="1" bestFit="1" customWidth="1"/>
    <col min="2562" max="2562" width="50.54296875" style="1" bestFit="1" customWidth="1"/>
    <col min="2563" max="2565" width="12.7265625" style="1" bestFit="1" customWidth="1"/>
    <col min="2566" max="2816" width="9.1796875" style="1" customWidth="1"/>
    <col min="2817" max="2817" width="11.54296875" style="1" bestFit="1" customWidth="1"/>
    <col min="2818" max="2818" width="50.54296875" style="1" bestFit="1" customWidth="1"/>
    <col min="2819" max="2821" width="12.7265625" style="1" bestFit="1" customWidth="1"/>
    <col min="2822" max="3072" width="9.1796875" style="1" customWidth="1"/>
    <col min="3073" max="3073" width="11.54296875" style="1" bestFit="1" customWidth="1"/>
    <col min="3074" max="3074" width="50.54296875" style="1" bestFit="1" customWidth="1"/>
    <col min="3075" max="3077" width="12.7265625" style="1" bestFit="1" customWidth="1"/>
    <col min="3078" max="3328" width="9.1796875" style="1" customWidth="1"/>
    <col min="3329" max="3329" width="11.54296875" style="1" bestFit="1" customWidth="1"/>
    <col min="3330" max="3330" width="50.54296875" style="1" bestFit="1" customWidth="1"/>
    <col min="3331" max="3333" width="12.7265625" style="1" bestFit="1" customWidth="1"/>
    <col min="3334" max="3584" width="9.1796875" style="1" customWidth="1"/>
    <col min="3585" max="3585" width="11.54296875" style="1" bestFit="1" customWidth="1"/>
    <col min="3586" max="3586" width="50.54296875" style="1" bestFit="1" customWidth="1"/>
    <col min="3587" max="3589" width="12.7265625" style="1" bestFit="1" customWidth="1"/>
    <col min="3590" max="3840" width="9.1796875" style="1" customWidth="1"/>
    <col min="3841" max="3841" width="11.54296875" style="1" bestFit="1" customWidth="1"/>
    <col min="3842" max="3842" width="50.54296875" style="1" bestFit="1" customWidth="1"/>
    <col min="3843" max="3845" width="12.7265625" style="1" bestFit="1" customWidth="1"/>
    <col min="3846" max="4096" width="9.1796875" style="1" customWidth="1"/>
    <col min="4097" max="4097" width="11.54296875" style="1" bestFit="1" customWidth="1"/>
    <col min="4098" max="4098" width="50.54296875" style="1" bestFit="1" customWidth="1"/>
    <col min="4099" max="4101" width="12.7265625" style="1" bestFit="1" customWidth="1"/>
    <col min="4102" max="4352" width="9.1796875" style="1" customWidth="1"/>
    <col min="4353" max="4353" width="11.54296875" style="1" bestFit="1" customWidth="1"/>
    <col min="4354" max="4354" width="50.54296875" style="1" bestFit="1" customWidth="1"/>
    <col min="4355" max="4357" width="12.7265625" style="1" bestFit="1" customWidth="1"/>
    <col min="4358" max="4608" width="9.1796875" style="1" customWidth="1"/>
    <col min="4609" max="4609" width="11.54296875" style="1" bestFit="1" customWidth="1"/>
    <col min="4610" max="4610" width="50.54296875" style="1" bestFit="1" customWidth="1"/>
    <col min="4611" max="4613" width="12.7265625" style="1" bestFit="1" customWidth="1"/>
    <col min="4614" max="4864" width="9.1796875" style="1" customWidth="1"/>
    <col min="4865" max="4865" width="11.54296875" style="1" bestFit="1" customWidth="1"/>
    <col min="4866" max="4866" width="50.54296875" style="1" bestFit="1" customWidth="1"/>
    <col min="4867" max="4869" width="12.7265625" style="1" bestFit="1" customWidth="1"/>
    <col min="4870" max="5120" width="9.1796875" style="1" customWidth="1"/>
    <col min="5121" max="5121" width="11.54296875" style="1" bestFit="1" customWidth="1"/>
    <col min="5122" max="5122" width="50.54296875" style="1" bestFit="1" customWidth="1"/>
    <col min="5123" max="5125" width="12.7265625" style="1" bestFit="1" customWidth="1"/>
    <col min="5126" max="5376" width="9.1796875" style="1" customWidth="1"/>
    <col min="5377" max="5377" width="11.54296875" style="1" bestFit="1" customWidth="1"/>
    <col min="5378" max="5378" width="50.54296875" style="1" bestFit="1" customWidth="1"/>
    <col min="5379" max="5381" width="12.7265625" style="1" bestFit="1" customWidth="1"/>
    <col min="5382" max="5632" width="9.1796875" style="1" customWidth="1"/>
    <col min="5633" max="5633" width="11.54296875" style="1" bestFit="1" customWidth="1"/>
    <col min="5634" max="5634" width="50.54296875" style="1" bestFit="1" customWidth="1"/>
    <col min="5635" max="5637" width="12.7265625" style="1" bestFit="1" customWidth="1"/>
    <col min="5638" max="5888" width="9.1796875" style="1" customWidth="1"/>
    <col min="5889" max="5889" width="11.54296875" style="1" bestFit="1" customWidth="1"/>
    <col min="5890" max="5890" width="50.54296875" style="1" bestFit="1" customWidth="1"/>
    <col min="5891" max="5893" width="12.7265625" style="1" bestFit="1" customWidth="1"/>
    <col min="5894" max="6144" width="9.1796875" style="1" customWidth="1"/>
    <col min="6145" max="6145" width="11.54296875" style="1" bestFit="1" customWidth="1"/>
    <col min="6146" max="6146" width="50.54296875" style="1" bestFit="1" customWidth="1"/>
    <col min="6147" max="6149" width="12.7265625" style="1" bestFit="1" customWidth="1"/>
    <col min="6150" max="6400" width="9.1796875" style="1" customWidth="1"/>
    <col min="6401" max="6401" width="11.54296875" style="1" bestFit="1" customWidth="1"/>
    <col min="6402" max="6402" width="50.54296875" style="1" bestFit="1" customWidth="1"/>
    <col min="6403" max="6405" width="12.7265625" style="1" bestFit="1" customWidth="1"/>
    <col min="6406" max="6656" width="9.1796875" style="1" customWidth="1"/>
    <col min="6657" max="6657" width="11.54296875" style="1" bestFit="1" customWidth="1"/>
    <col min="6658" max="6658" width="50.54296875" style="1" bestFit="1" customWidth="1"/>
    <col min="6659" max="6661" width="12.7265625" style="1" bestFit="1" customWidth="1"/>
    <col min="6662" max="6912" width="9.1796875" style="1" customWidth="1"/>
    <col min="6913" max="6913" width="11.54296875" style="1" bestFit="1" customWidth="1"/>
    <col min="6914" max="6914" width="50.54296875" style="1" bestFit="1" customWidth="1"/>
    <col min="6915" max="6917" width="12.7265625" style="1" bestFit="1" customWidth="1"/>
    <col min="6918" max="7168" width="9.1796875" style="1" customWidth="1"/>
    <col min="7169" max="7169" width="11.54296875" style="1" bestFit="1" customWidth="1"/>
    <col min="7170" max="7170" width="50.54296875" style="1" bestFit="1" customWidth="1"/>
    <col min="7171" max="7173" width="12.7265625" style="1" bestFit="1" customWidth="1"/>
    <col min="7174" max="7424" width="9.1796875" style="1" customWidth="1"/>
    <col min="7425" max="7425" width="11.54296875" style="1" bestFit="1" customWidth="1"/>
    <col min="7426" max="7426" width="50.54296875" style="1" bestFit="1" customWidth="1"/>
    <col min="7427" max="7429" width="12.7265625" style="1" bestFit="1" customWidth="1"/>
    <col min="7430" max="7680" width="9.1796875" style="1" customWidth="1"/>
    <col min="7681" max="7681" width="11.54296875" style="1" bestFit="1" customWidth="1"/>
    <col min="7682" max="7682" width="50.54296875" style="1" bestFit="1" customWidth="1"/>
    <col min="7683" max="7685" width="12.7265625" style="1" bestFit="1" customWidth="1"/>
    <col min="7686" max="7936" width="9.1796875" style="1" customWidth="1"/>
    <col min="7937" max="7937" width="11.54296875" style="1" bestFit="1" customWidth="1"/>
    <col min="7938" max="7938" width="50.54296875" style="1" bestFit="1" customWidth="1"/>
    <col min="7939" max="7941" width="12.7265625" style="1" bestFit="1" customWidth="1"/>
    <col min="7942" max="8192" width="9.1796875" style="1" customWidth="1"/>
    <col min="8193" max="8193" width="11.54296875" style="1" bestFit="1" customWidth="1"/>
    <col min="8194" max="8194" width="50.54296875" style="1" bestFit="1" customWidth="1"/>
    <col min="8195" max="8197" width="12.7265625" style="1" bestFit="1" customWidth="1"/>
    <col min="8198" max="8448" width="9.1796875" style="1" customWidth="1"/>
    <col min="8449" max="8449" width="11.54296875" style="1" bestFit="1" customWidth="1"/>
    <col min="8450" max="8450" width="50.54296875" style="1" bestFit="1" customWidth="1"/>
    <col min="8451" max="8453" width="12.7265625" style="1" bestFit="1" customWidth="1"/>
    <col min="8454" max="8704" width="9.1796875" style="1" customWidth="1"/>
    <col min="8705" max="8705" width="11.54296875" style="1" bestFit="1" customWidth="1"/>
    <col min="8706" max="8706" width="50.54296875" style="1" bestFit="1" customWidth="1"/>
    <col min="8707" max="8709" width="12.7265625" style="1" bestFit="1" customWidth="1"/>
    <col min="8710" max="8960" width="9.1796875" style="1" customWidth="1"/>
    <col min="8961" max="8961" width="11.54296875" style="1" bestFit="1" customWidth="1"/>
    <col min="8962" max="8962" width="50.54296875" style="1" bestFit="1" customWidth="1"/>
    <col min="8963" max="8965" width="12.7265625" style="1" bestFit="1" customWidth="1"/>
    <col min="8966" max="9216" width="9.1796875" style="1" customWidth="1"/>
    <col min="9217" max="9217" width="11.54296875" style="1" bestFit="1" customWidth="1"/>
    <col min="9218" max="9218" width="50.54296875" style="1" bestFit="1" customWidth="1"/>
    <col min="9219" max="9221" width="12.7265625" style="1" bestFit="1" customWidth="1"/>
    <col min="9222" max="9472" width="9.1796875" style="1" customWidth="1"/>
    <col min="9473" max="9473" width="11.54296875" style="1" bestFit="1" customWidth="1"/>
    <col min="9474" max="9474" width="50.54296875" style="1" bestFit="1" customWidth="1"/>
    <col min="9475" max="9477" width="12.7265625" style="1" bestFit="1" customWidth="1"/>
    <col min="9478" max="9728" width="9.1796875" style="1" customWidth="1"/>
    <col min="9729" max="9729" width="11.54296875" style="1" bestFit="1" customWidth="1"/>
    <col min="9730" max="9730" width="50.54296875" style="1" bestFit="1" customWidth="1"/>
    <col min="9731" max="9733" width="12.7265625" style="1" bestFit="1" customWidth="1"/>
    <col min="9734" max="9984" width="9.1796875" style="1" customWidth="1"/>
    <col min="9985" max="9985" width="11.54296875" style="1" bestFit="1" customWidth="1"/>
    <col min="9986" max="9986" width="50.54296875" style="1" bestFit="1" customWidth="1"/>
    <col min="9987" max="9989" width="12.7265625" style="1" bestFit="1" customWidth="1"/>
    <col min="9990" max="10240" width="9.1796875" style="1" customWidth="1"/>
    <col min="10241" max="10241" width="11.54296875" style="1" bestFit="1" customWidth="1"/>
    <col min="10242" max="10242" width="50.54296875" style="1" bestFit="1" customWidth="1"/>
    <col min="10243" max="10245" width="12.7265625" style="1" bestFit="1" customWidth="1"/>
    <col min="10246" max="10496" width="9.1796875" style="1" customWidth="1"/>
    <col min="10497" max="10497" width="11.54296875" style="1" bestFit="1" customWidth="1"/>
    <col min="10498" max="10498" width="50.54296875" style="1" bestFit="1" customWidth="1"/>
    <col min="10499" max="10501" width="12.7265625" style="1" bestFit="1" customWidth="1"/>
    <col min="10502" max="10752" width="9.1796875" style="1" customWidth="1"/>
    <col min="10753" max="10753" width="11.54296875" style="1" bestFit="1" customWidth="1"/>
    <col min="10754" max="10754" width="50.54296875" style="1" bestFit="1" customWidth="1"/>
    <col min="10755" max="10757" width="12.7265625" style="1" bestFit="1" customWidth="1"/>
    <col min="10758" max="11008" width="9.1796875" style="1" customWidth="1"/>
    <col min="11009" max="11009" width="11.54296875" style="1" bestFit="1" customWidth="1"/>
    <col min="11010" max="11010" width="50.54296875" style="1" bestFit="1" customWidth="1"/>
    <col min="11011" max="11013" width="12.7265625" style="1" bestFit="1" customWidth="1"/>
    <col min="11014" max="11264" width="9.1796875" style="1" customWidth="1"/>
    <col min="11265" max="11265" width="11.54296875" style="1" bestFit="1" customWidth="1"/>
    <col min="11266" max="11266" width="50.54296875" style="1" bestFit="1" customWidth="1"/>
    <col min="11267" max="11269" width="12.7265625" style="1" bestFit="1" customWidth="1"/>
    <col min="11270" max="11520" width="9.1796875" style="1" customWidth="1"/>
    <col min="11521" max="11521" width="11.54296875" style="1" bestFit="1" customWidth="1"/>
    <col min="11522" max="11522" width="50.54296875" style="1" bestFit="1" customWidth="1"/>
    <col min="11523" max="11525" width="12.7265625" style="1" bestFit="1" customWidth="1"/>
    <col min="11526" max="11776" width="9.1796875" style="1" customWidth="1"/>
    <col min="11777" max="11777" width="11.54296875" style="1" bestFit="1" customWidth="1"/>
    <col min="11778" max="11778" width="50.54296875" style="1" bestFit="1" customWidth="1"/>
    <col min="11779" max="11781" width="12.7265625" style="1" bestFit="1" customWidth="1"/>
    <col min="11782" max="12032" width="9.1796875" style="1" customWidth="1"/>
    <col min="12033" max="12033" width="11.54296875" style="1" bestFit="1" customWidth="1"/>
    <col min="12034" max="12034" width="50.54296875" style="1" bestFit="1" customWidth="1"/>
    <col min="12035" max="12037" width="12.7265625" style="1" bestFit="1" customWidth="1"/>
    <col min="12038" max="12288" width="9.1796875" style="1" customWidth="1"/>
    <col min="12289" max="12289" width="11.54296875" style="1" bestFit="1" customWidth="1"/>
    <col min="12290" max="12290" width="50.54296875" style="1" bestFit="1" customWidth="1"/>
    <col min="12291" max="12293" width="12.7265625" style="1" bestFit="1" customWidth="1"/>
    <col min="12294" max="12544" width="9.1796875" style="1" customWidth="1"/>
    <col min="12545" max="12545" width="11.54296875" style="1" bestFit="1" customWidth="1"/>
    <col min="12546" max="12546" width="50.54296875" style="1" bestFit="1" customWidth="1"/>
    <col min="12547" max="12549" width="12.7265625" style="1" bestFit="1" customWidth="1"/>
    <col min="12550" max="12800" width="9.1796875" style="1" customWidth="1"/>
    <col min="12801" max="12801" width="11.54296875" style="1" bestFit="1" customWidth="1"/>
    <col min="12802" max="12802" width="50.54296875" style="1" bestFit="1" customWidth="1"/>
    <col min="12803" max="12805" width="12.7265625" style="1" bestFit="1" customWidth="1"/>
    <col min="12806" max="13056" width="9.1796875" style="1" customWidth="1"/>
    <col min="13057" max="13057" width="11.54296875" style="1" bestFit="1" customWidth="1"/>
    <col min="13058" max="13058" width="50.54296875" style="1" bestFit="1" customWidth="1"/>
    <col min="13059" max="13061" width="12.7265625" style="1" bestFit="1" customWidth="1"/>
    <col min="13062" max="13312" width="9.1796875" style="1" customWidth="1"/>
    <col min="13313" max="13313" width="11.54296875" style="1" bestFit="1" customWidth="1"/>
    <col min="13314" max="13314" width="50.54296875" style="1" bestFit="1" customWidth="1"/>
    <col min="13315" max="13317" width="12.7265625" style="1" bestFit="1" customWidth="1"/>
    <col min="13318" max="13568" width="9.1796875" style="1" customWidth="1"/>
    <col min="13569" max="13569" width="11.54296875" style="1" bestFit="1" customWidth="1"/>
    <col min="13570" max="13570" width="50.54296875" style="1" bestFit="1" customWidth="1"/>
    <col min="13571" max="13573" width="12.7265625" style="1" bestFit="1" customWidth="1"/>
    <col min="13574" max="13824" width="9.1796875" style="1" customWidth="1"/>
    <col min="13825" max="13825" width="11.54296875" style="1" bestFit="1" customWidth="1"/>
    <col min="13826" max="13826" width="50.54296875" style="1" bestFit="1" customWidth="1"/>
    <col min="13827" max="13829" width="12.7265625" style="1" bestFit="1" customWidth="1"/>
    <col min="13830" max="14080" width="9.1796875" style="1" customWidth="1"/>
    <col min="14081" max="14081" width="11.54296875" style="1" bestFit="1" customWidth="1"/>
    <col min="14082" max="14082" width="50.54296875" style="1" bestFit="1" customWidth="1"/>
    <col min="14083" max="14085" width="12.7265625" style="1" bestFit="1" customWidth="1"/>
    <col min="14086" max="14336" width="9.1796875" style="1" customWidth="1"/>
    <col min="14337" max="14337" width="11.54296875" style="1" bestFit="1" customWidth="1"/>
    <col min="14338" max="14338" width="50.54296875" style="1" bestFit="1" customWidth="1"/>
    <col min="14339" max="14341" width="12.7265625" style="1" bestFit="1" customWidth="1"/>
    <col min="14342" max="14592" width="9.1796875" style="1" customWidth="1"/>
    <col min="14593" max="14593" width="11.54296875" style="1" bestFit="1" customWidth="1"/>
    <col min="14594" max="14594" width="50.54296875" style="1" bestFit="1" customWidth="1"/>
    <col min="14595" max="14597" width="12.7265625" style="1" bestFit="1" customWidth="1"/>
    <col min="14598" max="14848" width="9.1796875" style="1" customWidth="1"/>
    <col min="14849" max="14849" width="11.54296875" style="1" bestFit="1" customWidth="1"/>
    <col min="14850" max="14850" width="50.54296875" style="1" bestFit="1" customWidth="1"/>
    <col min="14851" max="14853" width="12.7265625" style="1" bestFit="1" customWidth="1"/>
    <col min="14854" max="15104" width="9.1796875" style="1" customWidth="1"/>
    <col min="15105" max="15105" width="11.54296875" style="1" bestFit="1" customWidth="1"/>
    <col min="15106" max="15106" width="50.54296875" style="1" bestFit="1" customWidth="1"/>
    <col min="15107" max="15109" width="12.7265625" style="1" bestFit="1" customWidth="1"/>
    <col min="15110" max="15360" width="9.1796875" style="1" customWidth="1"/>
    <col min="15361" max="15361" width="11.54296875" style="1" bestFit="1" customWidth="1"/>
    <col min="15362" max="15362" width="50.54296875" style="1" bestFit="1" customWidth="1"/>
    <col min="15363" max="15365" width="12.7265625" style="1" bestFit="1" customWidth="1"/>
    <col min="15366" max="15616" width="9.1796875" style="1" customWidth="1"/>
    <col min="15617" max="15617" width="11.54296875" style="1" bestFit="1" customWidth="1"/>
    <col min="15618" max="15618" width="50.54296875" style="1" bestFit="1" customWidth="1"/>
    <col min="15619" max="15621" width="12.7265625" style="1" bestFit="1" customWidth="1"/>
    <col min="15622" max="15872" width="9.1796875" style="1" customWidth="1"/>
    <col min="15873" max="15873" width="11.54296875" style="1" bestFit="1" customWidth="1"/>
    <col min="15874" max="15874" width="50.54296875" style="1" bestFit="1" customWidth="1"/>
    <col min="15875" max="15877" width="12.7265625" style="1" bestFit="1" customWidth="1"/>
    <col min="15878" max="16128" width="9.1796875" style="1" customWidth="1"/>
    <col min="16129" max="16129" width="11.54296875" style="1" bestFit="1" customWidth="1"/>
    <col min="16130" max="16130" width="50.54296875" style="1" bestFit="1" customWidth="1"/>
    <col min="16131" max="16133" width="12.7265625" style="1" bestFit="1" customWidth="1"/>
    <col min="16134" max="16384" width="9.1796875" style="1" customWidth="1"/>
  </cols>
  <sheetData>
    <row r="1" spans="1:7" ht="22.5" x14ac:dyDescent="0.45">
      <c r="A1" s="17" t="s">
        <v>0</v>
      </c>
      <c r="B1" s="17"/>
      <c r="C1" s="17"/>
      <c r="D1" s="17"/>
      <c r="E1" s="17"/>
    </row>
    <row r="2" spans="1:7" ht="20" x14ac:dyDescent="0.4">
      <c r="A2" s="18" t="s">
        <v>1</v>
      </c>
      <c r="B2" s="18"/>
      <c r="C2" s="18"/>
      <c r="D2" s="18"/>
      <c r="E2" s="18"/>
    </row>
    <row r="3" spans="1:7" s="4" customFormat="1" ht="15.5" x14ac:dyDescent="0.35">
      <c r="A3" s="2" t="s">
        <v>2</v>
      </c>
      <c r="B3" s="2" t="s">
        <v>3</v>
      </c>
      <c r="C3" s="3" t="s">
        <v>4</v>
      </c>
      <c r="D3" s="3" t="s">
        <v>5</v>
      </c>
      <c r="E3" s="3" t="s">
        <v>6</v>
      </c>
    </row>
    <row r="4" spans="1:7" x14ac:dyDescent="0.25">
      <c r="A4" s="5">
        <v>11001</v>
      </c>
      <c r="B4" s="6" t="s">
        <v>7</v>
      </c>
      <c r="C4" s="7">
        <v>7340</v>
      </c>
      <c r="D4" s="7">
        <v>7433</v>
      </c>
      <c r="E4" s="8">
        <v>14773</v>
      </c>
    </row>
    <row r="5" spans="1:7" x14ac:dyDescent="0.25">
      <c r="A5" s="5">
        <v>11002</v>
      </c>
      <c r="B5" s="6" t="s">
        <v>8</v>
      </c>
      <c r="C5" s="7">
        <v>271583</v>
      </c>
      <c r="D5" s="7">
        <v>269914</v>
      </c>
      <c r="E5" s="8">
        <v>541497</v>
      </c>
    </row>
    <row r="6" spans="1:7" x14ac:dyDescent="0.25">
      <c r="A6" s="5">
        <v>11004</v>
      </c>
      <c r="B6" s="6" t="s">
        <v>9</v>
      </c>
      <c r="C6" s="7">
        <v>6731</v>
      </c>
      <c r="D6" s="7">
        <v>7084</v>
      </c>
      <c r="E6" s="8">
        <v>13815</v>
      </c>
    </row>
    <row r="7" spans="1:7" x14ac:dyDescent="0.25">
      <c r="A7" s="5">
        <v>11005</v>
      </c>
      <c r="B7" s="6" t="s">
        <v>10</v>
      </c>
      <c r="C7" s="7">
        <v>9609</v>
      </c>
      <c r="D7" s="7">
        <v>9618</v>
      </c>
      <c r="E7" s="8">
        <v>19227</v>
      </c>
    </row>
    <row r="8" spans="1:7" x14ac:dyDescent="0.25">
      <c r="A8" s="5">
        <v>11007</v>
      </c>
      <c r="B8" s="6" t="s">
        <v>11</v>
      </c>
      <c r="C8" s="7">
        <v>5499</v>
      </c>
      <c r="D8" s="7">
        <v>5818</v>
      </c>
      <c r="E8" s="8">
        <v>11317</v>
      </c>
      <c r="G8" s="9"/>
    </row>
    <row r="9" spans="1:7" x14ac:dyDescent="0.25">
      <c r="A9" s="5">
        <v>11008</v>
      </c>
      <c r="B9" s="6" t="s">
        <v>12</v>
      </c>
      <c r="C9" s="7">
        <v>18471</v>
      </c>
      <c r="D9" s="7">
        <v>20143</v>
      </c>
      <c r="E9" s="8">
        <v>38614</v>
      </c>
    </row>
    <row r="10" spans="1:7" x14ac:dyDescent="0.25">
      <c r="A10" s="5">
        <v>11009</v>
      </c>
      <c r="B10" s="6" t="s">
        <v>13</v>
      </c>
      <c r="C10" s="7">
        <v>15140</v>
      </c>
      <c r="D10" s="7">
        <v>15256</v>
      </c>
      <c r="E10" s="8">
        <v>30396</v>
      </c>
    </row>
    <row r="11" spans="1:7" x14ac:dyDescent="0.25">
      <c r="A11" s="5">
        <v>11013</v>
      </c>
      <c r="B11" s="6" t="s">
        <v>14</v>
      </c>
      <c r="C11" s="7">
        <v>11016</v>
      </c>
      <c r="D11" s="7">
        <v>11749</v>
      </c>
      <c r="E11" s="8">
        <v>22765</v>
      </c>
    </row>
    <row r="12" spans="1:7" x14ac:dyDescent="0.25">
      <c r="A12" s="5">
        <v>11016</v>
      </c>
      <c r="B12" s="6" t="s">
        <v>15</v>
      </c>
      <c r="C12" s="7">
        <v>9815</v>
      </c>
      <c r="D12" s="7">
        <v>9823</v>
      </c>
      <c r="E12" s="8">
        <v>19638</v>
      </c>
    </row>
    <row r="13" spans="1:7" x14ac:dyDescent="0.25">
      <c r="A13" s="5">
        <v>11018</v>
      </c>
      <c r="B13" s="6" t="s">
        <v>16</v>
      </c>
      <c r="C13" s="7">
        <v>6002</v>
      </c>
      <c r="D13" s="7">
        <v>6112</v>
      </c>
      <c r="E13" s="8">
        <v>12114</v>
      </c>
    </row>
    <row r="14" spans="1:7" x14ac:dyDescent="0.25">
      <c r="A14" s="5">
        <v>11021</v>
      </c>
      <c r="B14" s="6" t="s">
        <v>17</v>
      </c>
      <c r="C14" s="7">
        <v>4051</v>
      </c>
      <c r="D14" s="7">
        <v>4397</v>
      </c>
      <c r="E14" s="8">
        <v>8448</v>
      </c>
    </row>
    <row r="15" spans="1:7" x14ac:dyDescent="0.25">
      <c r="A15" s="5">
        <v>11022</v>
      </c>
      <c r="B15" s="6" t="s">
        <v>18</v>
      </c>
      <c r="C15" s="7">
        <v>9486</v>
      </c>
      <c r="D15" s="7">
        <v>9944</v>
      </c>
      <c r="E15" s="8">
        <v>19430</v>
      </c>
    </row>
    <row r="16" spans="1:7" x14ac:dyDescent="0.25">
      <c r="A16" s="5">
        <v>11023</v>
      </c>
      <c r="B16" s="6" t="s">
        <v>19</v>
      </c>
      <c r="C16" s="7">
        <v>13977</v>
      </c>
      <c r="D16" s="7">
        <v>14299</v>
      </c>
      <c r="E16" s="8">
        <v>28276</v>
      </c>
    </row>
    <row r="17" spans="1:5" x14ac:dyDescent="0.25">
      <c r="A17" s="5">
        <v>11024</v>
      </c>
      <c r="B17" s="6" t="s">
        <v>20</v>
      </c>
      <c r="C17" s="7">
        <v>10586</v>
      </c>
      <c r="D17" s="7">
        <v>11039</v>
      </c>
      <c r="E17" s="8">
        <v>21625</v>
      </c>
    </row>
    <row r="18" spans="1:5" x14ac:dyDescent="0.25">
      <c r="A18" s="5">
        <v>11025</v>
      </c>
      <c r="B18" s="6" t="s">
        <v>21</v>
      </c>
      <c r="C18" s="7">
        <v>4335</v>
      </c>
      <c r="D18" s="7">
        <v>4369</v>
      </c>
      <c r="E18" s="8">
        <v>8704</v>
      </c>
    </row>
    <row r="19" spans="1:5" x14ac:dyDescent="0.25">
      <c r="A19" s="5">
        <v>11029</v>
      </c>
      <c r="B19" s="6" t="s">
        <v>22</v>
      </c>
      <c r="C19" s="7">
        <v>12823</v>
      </c>
      <c r="D19" s="7">
        <v>13630</v>
      </c>
      <c r="E19" s="8">
        <v>26453</v>
      </c>
    </row>
    <row r="20" spans="1:5" x14ac:dyDescent="0.25">
      <c r="A20" s="5">
        <v>11030</v>
      </c>
      <c r="B20" s="6" t="s">
        <v>23</v>
      </c>
      <c r="C20" s="7">
        <v>5370</v>
      </c>
      <c r="D20" s="7">
        <v>5440</v>
      </c>
      <c r="E20" s="8">
        <v>10810</v>
      </c>
    </row>
    <row r="21" spans="1:5" x14ac:dyDescent="0.25">
      <c r="A21" s="5">
        <v>11035</v>
      </c>
      <c r="B21" s="6" t="s">
        <v>24</v>
      </c>
      <c r="C21" s="7">
        <v>10152</v>
      </c>
      <c r="D21" s="7">
        <v>9907</v>
      </c>
      <c r="E21" s="8">
        <v>20059</v>
      </c>
    </row>
    <row r="22" spans="1:5" x14ac:dyDescent="0.25">
      <c r="A22" s="5">
        <v>11037</v>
      </c>
      <c r="B22" s="6" t="s">
        <v>25</v>
      </c>
      <c r="C22" s="7">
        <v>7654</v>
      </c>
      <c r="D22" s="7">
        <v>7777</v>
      </c>
      <c r="E22" s="8">
        <v>15431</v>
      </c>
    </row>
    <row r="23" spans="1:5" x14ac:dyDescent="0.25">
      <c r="A23" s="5">
        <v>11038</v>
      </c>
      <c r="B23" s="6" t="s">
        <v>26</v>
      </c>
      <c r="C23" s="7">
        <v>4205</v>
      </c>
      <c r="D23" s="7">
        <v>4472</v>
      </c>
      <c r="E23" s="8">
        <v>8677</v>
      </c>
    </row>
    <row r="24" spans="1:5" x14ac:dyDescent="0.25">
      <c r="A24" s="5">
        <v>11039</v>
      </c>
      <c r="B24" s="6" t="s">
        <v>27</v>
      </c>
      <c r="C24" s="7">
        <v>9871</v>
      </c>
      <c r="D24" s="7">
        <v>10432</v>
      </c>
      <c r="E24" s="8">
        <v>20303</v>
      </c>
    </row>
    <row r="25" spans="1:5" x14ac:dyDescent="0.25">
      <c r="A25" s="5">
        <v>11040</v>
      </c>
      <c r="B25" s="6" t="s">
        <v>28</v>
      </c>
      <c r="C25" s="7">
        <v>16600</v>
      </c>
      <c r="D25" s="7">
        <v>17802</v>
      </c>
      <c r="E25" s="8">
        <v>34402</v>
      </c>
    </row>
    <row r="26" spans="1:5" x14ac:dyDescent="0.25">
      <c r="A26" s="5">
        <v>11044</v>
      </c>
      <c r="B26" s="6" t="s">
        <v>29</v>
      </c>
      <c r="C26" s="7">
        <v>9375</v>
      </c>
      <c r="D26" s="7">
        <v>9471</v>
      </c>
      <c r="E26" s="8">
        <v>18846</v>
      </c>
    </row>
    <row r="27" spans="1:5" x14ac:dyDescent="0.25">
      <c r="A27" s="5">
        <v>11050</v>
      </c>
      <c r="B27" s="6" t="s">
        <v>30</v>
      </c>
      <c r="C27" s="7">
        <v>5030</v>
      </c>
      <c r="D27" s="7">
        <v>5413</v>
      </c>
      <c r="E27" s="8">
        <v>10443</v>
      </c>
    </row>
    <row r="28" spans="1:5" x14ac:dyDescent="0.25">
      <c r="A28" s="5">
        <v>11052</v>
      </c>
      <c r="B28" s="6" t="s">
        <v>31</v>
      </c>
      <c r="C28" s="7">
        <v>6506</v>
      </c>
      <c r="D28" s="7">
        <v>6734</v>
      </c>
      <c r="E28" s="8">
        <v>13240</v>
      </c>
    </row>
    <row r="29" spans="1:5" x14ac:dyDescent="0.25">
      <c r="A29" s="5">
        <v>11053</v>
      </c>
      <c r="B29" s="6" t="s">
        <v>32</v>
      </c>
      <c r="C29" s="7">
        <v>10816</v>
      </c>
      <c r="D29" s="7">
        <v>10825</v>
      </c>
      <c r="E29" s="8">
        <v>21641</v>
      </c>
    </row>
    <row r="30" spans="1:5" x14ac:dyDescent="0.25">
      <c r="A30" s="5">
        <v>11054</v>
      </c>
      <c r="B30" s="6" t="s">
        <v>33</v>
      </c>
      <c r="C30" s="7">
        <v>6631</v>
      </c>
      <c r="D30" s="7">
        <v>6728</v>
      </c>
      <c r="E30" s="8">
        <v>13359</v>
      </c>
    </row>
    <row r="31" spans="1:5" x14ac:dyDescent="0.25">
      <c r="A31" s="5">
        <v>11055</v>
      </c>
      <c r="B31" s="6" t="s">
        <v>34</v>
      </c>
      <c r="C31" s="7">
        <v>10966</v>
      </c>
      <c r="D31" s="7">
        <v>11475</v>
      </c>
      <c r="E31" s="8">
        <v>22441</v>
      </c>
    </row>
    <row r="32" spans="1:5" x14ac:dyDescent="0.25">
      <c r="A32" s="5">
        <v>11056</v>
      </c>
      <c r="B32" s="6" t="s">
        <v>35</v>
      </c>
      <c r="C32" s="7">
        <v>9610</v>
      </c>
      <c r="D32" s="7">
        <v>9960</v>
      </c>
      <c r="E32" s="8">
        <v>19570</v>
      </c>
    </row>
    <row r="33" spans="1:5" x14ac:dyDescent="0.25">
      <c r="A33" s="5">
        <v>11057</v>
      </c>
      <c r="B33" s="6" t="s">
        <v>36</v>
      </c>
      <c r="C33" s="7">
        <v>7909</v>
      </c>
      <c r="D33" s="7">
        <v>8092</v>
      </c>
      <c r="E33" s="8">
        <v>16001</v>
      </c>
    </row>
    <row r="34" spans="1:5" x14ac:dyDescent="0.25">
      <c r="A34" s="5">
        <v>12002</v>
      </c>
      <c r="B34" s="6" t="s">
        <v>37</v>
      </c>
      <c r="C34" s="7">
        <v>6329</v>
      </c>
      <c r="D34" s="7">
        <v>6235</v>
      </c>
      <c r="E34" s="8">
        <v>12564</v>
      </c>
    </row>
    <row r="35" spans="1:5" x14ac:dyDescent="0.25">
      <c r="A35" s="5">
        <v>12005</v>
      </c>
      <c r="B35" s="6" t="s">
        <v>38</v>
      </c>
      <c r="C35" s="7">
        <v>7558</v>
      </c>
      <c r="D35" s="7">
        <v>7905</v>
      </c>
      <c r="E35" s="8">
        <v>15463</v>
      </c>
    </row>
    <row r="36" spans="1:5" x14ac:dyDescent="0.25">
      <c r="A36" s="5">
        <v>12007</v>
      </c>
      <c r="B36" s="6" t="s">
        <v>39</v>
      </c>
      <c r="C36" s="7">
        <v>10861</v>
      </c>
      <c r="D36" s="7">
        <v>11153</v>
      </c>
      <c r="E36" s="8">
        <v>22014</v>
      </c>
    </row>
    <row r="37" spans="1:5" x14ac:dyDescent="0.25">
      <c r="A37" s="5">
        <v>12009</v>
      </c>
      <c r="B37" s="6" t="s">
        <v>40</v>
      </c>
      <c r="C37" s="7">
        <v>8866</v>
      </c>
      <c r="D37" s="7">
        <v>9132</v>
      </c>
      <c r="E37" s="8">
        <v>17998</v>
      </c>
    </row>
    <row r="38" spans="1:5" x14ac:dyDescent="0.25">
      <c r="A38" s="5">
        <v>12014</v>
      </c>
      <c r="B38" s="6" t="s">
        <v>41</v>
      </c>
      <c r="C38" s="7">
        <v>21824</v>
      </c>
      <c r="D38" s="7">
        <v>22422</v>
      </c>
      <c r="E38" s="8">
        <v>44246</v>
      </c>
    </row>
    <row r="39" spans="1:5" x14ac:dyDescent="0.25">
      <c r="A39" s="5">
        <v>12021</v>
      </c>
      <c r="B39" s="6" t="s">
        <v>42</v>
      </c>
      <c r="C39" s="7">
        <v>18468</v>
      </c>
      <c r="D39" s="7">
        <v>19507</v>
      </c>
      <c r="E39" s="8">
        <v>37975</v>
      </c>
    </row>
    <row r="40" spans="1:5" x14ac:dyDescent="0.25">
      <c r="A40" s="5">
        <v>12025</v>
      </c>
      <c r="B40" s="6" t="s">
        <v>43</v>
      </c>
      <c r="C40" s="7">
        <v>43530</v>
      </c>
      <c r="D40" s="7">
        <v>45243</v>
      </c>
      <c r="E40" s="8">
        <v>88773</v>
      </c>
    </row>
    <row r="41" spans="1:5" x14ac:dyDescent="0.25">
      <c r="A41" s="5">
        <v>12026</v>
      </c>
      <c r="B41" s="6" t="s">
        <v>44</v>
      </c>
      <c r="C41" s="7">
        <v>11547</v>
      </c>
      <c r="D41" s="7">
        <v>11873</v>
      </c>
      <c r="E41" s="8">
        <v>23420</v>
      </c>
    </row>
    <row r="42" spans="1:5" x14ac:dyDescent="0.25">
      <c r="A42" s="5">
        <v>12029</v>
      </c>
      <c r="B42" s="6" t="s">
        <v>45</v>
      </c>
      <c r="C42" s="7">
        <v>9215</v>
      </c>
      <c r="D42" s="7">
        <v>9428</v>
      </c>
      <c r="E42" s="8">
        <v>18643</v>
      </c>
    </row>
    <row r="43" spans="1:5" x14ac:dyDescent="0.25">
      <c r="A43" s="5">
        <v>12035</v>
      </c>
      <c r="B43" s="6" t="s">
        <v>46</v>
      </c>
      <c r="C43" s="7">
        <v>10629</v>
      </c>
      <c r="D43" s="7">
        <v>10978</v>
      </c>
      <c r="E43" s="8">
        <v>21607</v>
      </c>
    </row>
    <row r="44" spans="1:5" x14ac:dyDescent="0.25">
      <c r="A44" s="5">
        <v>12040</v>
      </c>
      <c r="B44" s="6" t="s">
        <v>47</v>
      </c>
      <c r="C44" s="7">
        <v>13724</v>
      </c>
      <c r="D44" s="7">
        <v>14081</v>
      </c>
      <c r="E44" s="8">
        <v>27805</v>
      </c>
    </row>
    <row r="45" spans="1:5" x14ac:dyDescent="0.25">
      <c r="A45" s="5">
        <v>12041</v>
      </c>
      <c r="B45" s="6" t="s">
        <v>48</v>
      </c>
      <c r="C45" s="7">
        <v>13243</v>
      </c>
      <c r="D45" s="7">
        <v>13537</v>
      </c>
      <c r="E45" s="8">
        <v>26780</v>
      </c>
    </row>
    <row r="46" spans="1:5" x14ac:dyDescent="0.25">
      <c r="A46" s="5">
        <v>13001</v>
      </c>
      <c r="B46" s="6" t="s">
        <v>49</v>
      </c>
      <c r="C46" s="7">
        <v>7058</v>
      </c>
      <c r="D46" s="7">
        <v>6716</v>
      </c>
      <c r="E46" s="8">
        <v>13774</v>
      </c>
    </row>
    <row r="47" spans="1:5" x14ac:dyDescent="0.25">
      <c r="A47" s="5">
        <v>13002</v>
      </c>
      <c r="B47" s="6" t="s">
        <v>50</v>
      </c>
      <c r="C47" s="7">
        <v>1520</v>
      </c>
      <c r="D47" s="7">
        <v>1491</v>
      </c>
      <c r="E47" s="8">
        <v>3011</v>
      </c>
    </row>
    <row r="48" spans="1:5" x14ac:dyDescent="0.25">
      <c r="A48" s="5">
        <v>13003</v>
      </c>
      <c r="B48" s="6" t="s">
        <v>51</v>
      </c>
      <c r="C48" s="7">
        <v>11665</v>
      </c>
      <c r="D48" s="7">
        <v>11654</v>
      </c>
      <c r="E48" s="8">
        <v>23319</v>
      </c>
    </row>
    <row r="49" spans="1:5" x14ac:dyDescent="0.25">
      <c r="A49" s="5">
        <v>13004</v>
      </c>
      <c r="B49" s="6" t="s">
        <v>52</v>
      </c>
      <c r="C49" s="7">
        <v>9145</v>
      </c>
      <c r="D49" s="7">
        <v>9287</v>
      </c>
      <c r="E49" s="8">
        <v>18432</v>
      </c>
    </row>
    <row r="50" spans="1:5" x14ac:dyDescent="0.25">
      <c r="A50" s="5">
        <v>13006</v>
      </c>
      <c r="B50" s="6" t="s">
        <v>53</v>
      </c>
      <c r="C50" s="7">
        <v>4901</v>
      </c>
      <c r="D50" s="7">
        <v>4910</v>
      </c>
      <c r="E50" s="8">
        <v>9811</v>
      </c>
    </row>
    <row r="51" spans="1:5" x14ac:dyDescent="0.25">
      <c r="A51" s="5">
        <v>13008</v>
      </c>
      <c r="B51" s="6" t="s">
        <v>54</v>
      </c>
      <c r="C51" s="7">
        <v>21031</v>
      </c>
      <c r="D51" s="7">
        <v>20807</v>
      </c>
      <c r="E51" s="8">
        <v>41838</v>
      </c>
    </row>
    <row r="52" spans="1:5" x14ac:dyDescent="0.25">
      <c r="A52" s="5">
        <v>13010</v>
      </c>
      <c r="B52" s="6" t="s">
        <v>55</v>
      </c>
      <c r="C52" s="7">
        <v>5746</v>
      </c>
      <c r="D52" s="7">
        <v>5780</v>
      </c>
      <c r="E52" s="8">
        <v>11526</v>
      </c>
    </row>
    <row r="53" spans="1:5" x14ac:dyDescent="0.25">
      <c r="A53" s="5">
        <v>13011</v>
      </c>
      <c r="B53" s="6" t="s">
        <v>56</v>
      </c>
      <c r="C53" s="7">
        <v>14136</v>
      </c>
      <c r="D53" s="7">
        <v>14444</v>
      </c>
      <c r="E53" s="8">
        <v>28580</v>
      </c>
    </row>
    <row r="54" spans="1:5" x14ac:dyDescent="0.25">
      <c r="A54" s="5">
        <v>13012</v>
      </c>
      <c r="B54" s="6" t="s">
        <v>57</v>
      </c>
      <c r="C54" s="7">
        <v>4669</v>
      </c>
      <c r="D54" s="7">
        <v>4762</v>
      </c>
      <c r="E54" s="8">
        <v>9431</v>
      </c>
    </row>
    <row r="55" spans="1:5" x14ac:dyDescent="0.25">
      <c r="A55" s="5">
        <v>13013</v>
      </c>
      <c r="B55" s="6" t="s">
        <v>58</v>
      </c>
      <c r="C55" s="7">
        <v>7442</v>
      </c>
      <c r="D55" s="7">
        <v>7375</v>
      </c>
      <c r="E55" s="8">
        <v>14817</v>
      </c>
    </row>
    <row r="56" spans="1:5" x14ac:dyDescent="0.25">
      <c r="A56" s="5">
        <v>13014</v>
      </c>
      <c r="B56" s="6" t="s">
        <v>59</v>
      </c>
      <c r="C56" s="7">
        <v>11269</v>
      </c>
      <c r="D56" s="7">
        <v>10947</v>
      </c>
      <c r="E56" s="8">
        <v>22216</v>
      </c>
    </row>
    <row r="57" spans="1:5" x14ac:dyDescent="0.25">
      <c r="A57" s="5">
        <v>13016</v>
      </c>
      <c r="B57" s="6" t="s">
        <v>60</v>
      </c>
      <c r="C57" s="7">
        <v>5307</v>
      </c>
      <c r="D57" s="7">
        <v>5261</v>
      </c>
      <c r="E57" s="8">
        <v>10568</v>
      </c>
    </row>
    <row r="58" spans="1:5" x14ac:dyDescent="0.25">
      <c r="A58" s="5">
        <v>13017</v>
      </c>
      <c r="B58" s="6" t="s">
        <v>61</v>
      </c>
      <c r="C58" s="7">
        <v>9748</v>
      </c>
      <c r="D58" s="7">
        <v>9723</v>
      </c>
      <c r="E58" s="8">
        <v>19471</v>
      </c>
    </row>
    <row r="59" spans="1:5" x14ac:dyDescent="0.25">
      <c r="A59" s="5">
        <v>13019</v>
      </c>
      <c r="B59" s="6" t="s">
        <v>62</v>
      </c>
      <c r="C59" s="7">
        <v>8495</v>
      </c>
      <c r="D59" s="7">
        <v>8365</v>
      </c>
      <c r="E59" s="8">
        <v>16860</v>
      </c>
    </row>
    <row r="60" spans="1:5" x14ac:dyDescent="0.25">
      <c r="A60" s="5">
        <v>13021</v>
      </c>
      <c r="B60" s="6" t="s">
        <v>63</v>
      </c>
      <c r="C60" s="7">
        <v>5236</v>
      </c>
      <c r="D60" s="7">
        <v>5111</v>
      </c>
      <c r="E60" s="8">
        <v>10347</v>
      </c>
    </row>
    <row r="61" spans="1:5" x14ac:dyDescent="0.25">
      <c r="A61" s="5">
        <v>13023</v>
      </c>
      <c r="B61" s="6" t="s">
        <v>64</v>
      </c>
      <c r="C61" s="7">
        <v>4435</v>
      </c>
      <c r="D61" s="7">
        <v>4374</v>
      </c>
      <c r="E61" s="8">
        <v>8809</v>
      </c>
    </row>
    <row r="62" spans="1:5" x14ac:dyDescent="0.25">
      <c r="A62" s="5">
        <v>13025</v>
      </c>
      <c r="B62" s="6" t="s">
        <v>65</v>
      </c>
      <c r="C62" s="7">
        <v>19041</v>
      </c>
      <c r="D62" s="7">
        <v>19174</v>
      </c>
      <c r="E62" s="8">
        <v>38215</v>
      </c>
    </row>
    <row r="63" spans="1:5" x14ac:dyDescent="0.25">
      <c r="A63" s="5">
        <v>13029</v>
      </c>
      <c r="B63" s="6" t="s">
        <v>66</v>
      </c>
      <c r="C63" s="7">
        <v>6405</v>
      </c>
      <c r="D63" s="7">
        <v>6296</v>
      </c>
      <c r="E63" s="8">
        <v>12701</v>
      </c>
    </row>
    <row r="64" spans="1:5" x14ac:dyDescent="0.25">
      <c r="A64" s="5">
        <v>13031</v>
      </c>
      <c r="B64" s="6" t="s">
        <v>67</v>
      </c>
      <c r="C64" s="7">
        <v>7298</v>
      </c>
      <c r="D64" s="7">
        <v>7438</v>
      </c>
      <c r="E64" s="8">
        <v>14736</v>
      </c>
    </row>
    <row r="65" spans="1:5" x14ac:dyDescent="0.25">
      <c r="A65" s="5">
        <v>13035</v>
      </c>
      <c r="B65" s="6" t="s">
        <v>68</v>
      </c>
      <c r="C65" s="7">
        <v>7724</v>
      </c>
      <c r="D65" s="7">
        <v>7602</v>
      </c>
      <c r="E65" s="8">
        <v>15326</v>
      </c>
    </row>
    <row r="66" spans="1:5" x14ac:dyDescent="0.25">
      <c r="A66" s="5">
        <v>13036</v>
      </c>
      <c r="B66" s="6" t="s">
        <v>69</v>
      </c>
      <c r="C66" s="7">
        <v>5958</v>
      </c>
      <c r="D66" s="7">
        <v>5880</v>
      </c>
      <c r="E66" s="8">
        <v>11838</v>
      </c>
    </row>
    <row r="67" spans="1:5" x14ac:dyDescent="0.25">
      <c r="A67" s="5">
        <v>13037</v>
      </c>
      <c r="B67" s="6" t="s">
        <v>70</v>
      </c>
      <c r="C67" s="7">
        <v>6315</v>
      </c>
      <c r="D67" s="7">
        <v>6216</v>
      </c>
      <c r="E67" s="8">
        <v>12531</v>
      </c>
    </row>
    <row r="68" spans="1:5" x14ac:dyDescent="0.25">
      <c r="A68" s="5">
        <v>13040</v>
      </c>
      <c r="B68" s="6" t="s">
        <v>71</v>
      </c>
      <c r="C68" s="7">
        <v>23474</v>
      </c>
      <c r="D68" s="7">
        <v>23541</v>
      </c>
      <c r="E68" s="8">
        <v>47015</v>
      </c>
    </row>
    <row r="69" spans="1:5" x14ac:dyDescent="0.25">
      <c r="A69" s="5">
        <v>13044</v>
      </c>
      <c r="B69" s="6" t="s">
        <v>72</v>
      </c>
      <c r="C69" s="7">
        <v>4021</v>
      </c>
      <c r="D69" s="7">
        <v>4020</v>
      </c>
      <c r="E69" s="8">
        <v>8041</v>
      </c>
    </row>
    <row r="70" spans="1:5" x14ac:dyDescent="0.25">
      <c r="A70" s="5">
        <v>13046</v>
      </c>
      <c r="B70" s="6" t="s">
        <v>73</v>
      </c>
      <c r="C70" s="7">
        <v>5882</v>
      </c>
      <c r="D70" s="7">
        <v>5921</v>
      </c>
      <c r="E70" s="8">
        <v>11803</v>
      </c>
    </row>
    <row r="71" spans="1:5" x14ac:dyDescent="0.25">
      <c r="A71" s="5">
        <v>13049</v>
      </c>
      <c r="B71" s="6" t="s">
        <v>74</v>
      </c>
      <c r="C71" s="7">
        <v>12782</v>
      </c>
      <c r="D71" s="7">
        <v>12691</v>
      </c>
      <c r="E71" s="8">
        <v>25473</v>
      </c>
    </row>
    <row r="72" spans="1:5" x14ac:dyDescent="0.25">
      <c r="A72" s="5">
        <v>13053</v>
      </c>
      <c r="B72" s="6" t="s">
        <v>75</v>
      </c>
      <c r="C72" s="7">
        <v>8356</v>
      </c>
      <c r="D72" s="7">
        <v>8357</v>
      </c>
      <c r="E72" s="8">
        <v>16713</v>
      </c>
    </row>
    <row r="73" spans="1:5" x14ac:dyDescent="0.25">
      <c r="A73" s="5">
        <v>21001</v>
      </c>
      <c r="B73" s="6" t="s">
        <v>76</v>
      </c>
      <c r="C73" s="7">
        <v>62646</v>
      </c>
      <c r="D73" s="7">
        <v>62882</v>
      </c>
      <c r="E73" s="8">
        <v>125528</v>
      </c>
    </row>
    <row r="74" spans="1:5" x14ac:dyDescent="0.25">
      <c r="A74" s="5">
        <v>21002</v>
      </c>
      <c r="B74" s="6" t="s">
        <v>77</v>
      </c>
      <c r="C74" s="7">
        <v>16874</v>
      </c>
      <c r="D74" s="7">
        <v>18460</v>
      </c>
      <c r="E74" s="8">
        <v>35334</v>
      </c>
    </row>
    <row r="75" spans="1:5" x14ac:dyDescent="0.25">
      <c r="A75" s="5">
        <v>21003</v>
      </c>
      <c r="B75" s="6" t="s">
        <v>78</v>
      </c>
      <c r="C75" s="7">
        <v>12300</v>
      </c>
      <c r="D75" s="7">
        <v>13139</v>
      </c>
      <c r="E75" s="8">
        <v>25439</v>
      </c>
    </row>
    <row r="76" spans="1:5" x14ac:dyDescent="0.25">
      <c r="A76" s="5">
        <v>21004</v>
      </c>
      <c r="B76" s="6" t="s">
        <v>79</v>
      </c>
      <c r="C76" s="7">
        <v>100026</v>
      </c>
      <c r="D76" s="7">
        <v>95401</v>
      </c>
      <c r="E76" s="8">
        <v>195427</v>
      </c>
    </row>
    <row r="77" spans="1:5" x14ac:dyDescent="0.25">
      <c r="A77" s="5">
        <v>21005</v>
      </c>
      <c r="B77" s="6" t="s">
        <v>80</v>
      </c>
      <c r="C77" s="7">
        <v>24113</v>
      </c>
      <c r="D77" s="7">
        <v>25950</v>
      </c>
      <c r="E77" s="8">
        <v>50063</v>
      </c>
    </row>
    <row r="78" spans="1:5" x14ac:dyDescent="0.25">
      <c r="A78" s="5">
        <v>21006</v>
      </c>
      <c r="B78" s="6" t="s">
        <v>81</v>
      </c>
      <c r="C78" s="7">
        <v>21625</v>
      </c>
      <c r="D78" s="7">
        <v>22987</v>
      </c>
      <c r="E78" s="8">
        <v>44612</v>
      </c>
    </row>
    <row r="79" spans="1:5" x14ac:dyDescent="0.25">
      <c r="A79" s="5">
        <v>21007</v>
      </c>
      <c r="B79" s="6" t="s">
        <v>82</v>
      </c>
      <c r="C79" s="7">
        <v>28040</v>
      </c>
      <c r="D79" s="7">
        <v>29776</v>
      </c>
      <c r="E79" s="8">
        <v>57816</v>
      </c>
    </row>
    <row r="80" spans="1:5" x14ac:dyDescent="0.25">
      <c r="A80" s="5">
        <v>21008</v>
      </c>
      <c r="B80" s="6" t="s">
        <v>83</v>
      </c>
      <c r="C80" s="7">
        <v>12309</v>
      </c>
      <c r="D80" s="7">
        <v>13265</v>
      </c>
      <c r="E80" s="8">
        <v>25574</v>
      </c>
    </row>
    <row r="81" spans="1:5" x14ac:dyDescent="0.25">
      <c r="A81" s="5">
        <v>21009</v>
      </c>
      <c r="B81" s="6" t="s">
        <v>84</v>
      </c>
      <c r="C81" s="7">
        <v>43239</v>
      </c>
      <c r="D81" s="7">
        <v>45688</v>
      </c>
      <c r="E81" s="8">
        <v>88927</v>
      </c>
    </row>
    <row r="82" spans="1:5" x14ac:dyDescent="0.25">
      <c r="A82" s="5">
        <v>21010</v>
      </c>
      <c r="B82" s="6" t="s">
        <v>85</v>
      </c>
      <c r="C82" s="7">
        <v>26024</v>
      </c>
      <c r="D82" s="7">
        <v>27914</v>
      </c>
      <c r="E82" s="8">
        <v>53938</v>
      </c>
    </row>
    <row r="83" spans="1:5" x14ac:dyDescent="0.25">
      <c r="A83" s="5">
        <v>21011</v>
      </c>
      <c r="B83" s="6" t="s">
        <v>86</v>
      </c>
      <c r="C83" s="7">
        <v>11469</v>
      </c>
      <c r="D83" s="7">
        <v>11403</v>
      </c>
      <c r="E83" s="8">
        <v>22872</v>
      </c>
    </row>
    <row r="84" spans="1:5" x14ac:dyDescent="0.25">
      <c r="A84" s="5">
        <v>21012</v>
      </c>
      <c r="B84" s="6" t="s">
        <v>87</v>
      </c>
      <c r="C84" s="7">
        <v>49532</v>
      </c>
      <c r="D84" s="7">
        <v>49564</v>
      </c>
      <c r="E84" s="8">
        <v>99096</v>
      </c>
    </row>
    <row r="85" spans="1:5" x14ac:dyDescent="0.25">
      <c r="A85" s="5">
        <v>21013</v>
      </c>
      <c r="B85" s="6" t="s">
        <v>88</v>
      </c>
      <c r="C85" s="7">
        <v>24866</v>
      </c>
      <c r="D85" s="7">
        <v>24652</v>
      </c>
      <c r="E85" s="8">
        <v>49518</v>
      </c>
    </row>
    <row r="86" spans="1:5" x14ac:dyDescent="0.25">
      <c r="A86" s="5">
        <v>21014</v>
      </c>
      <c r="B86" s="6" t="s">
        <v>89</v>
      </c>
      <c r="C86" s="7">
        <v>14200</v>
      </c>
      <c r="D86" s="7">
        <v>13019</v>
      </c>
      <c r="E86" s="8">
        <v>27219</v>
      </c>
    </row>
    <row r="87" spans="1:5" x14ac:dyDescent="0.25">
      <c r="A87" s="5">
        <v>21015</v>
      </c>
      <c r="B87" s="6" t="s">
        <v>90</v>
      </c>
      <c r="C87" s="7">
        <v>65161</v>
      </c>
      <c r="D87" s="7">
        <v>66090</v>
      </c>
      <c r="E87" s="8">
        <v>131251</v>
      </c>
    </row>
    <row r="88" spans="1:5" x14ac:dyDescent="0.25">
      <c r="A88" s="5">
        <v>21016</v>
      </c>
      <c r="B88" s="6" t="s">
        <v>91</v>
      </c>
      <c r="C88" s="7">
        <v>40122</v>
      </c>
      <c r="D88" s="7">
        <v>46151</v>
      </c>
      <c r="E88" s="8">
        <v>86273</v>
      </c>
    </row>
    <row r="89" spans="1:5" x14ac:dyDescent="0.25">
      <c r="A89" s="5">
        <v>21017</v>
      </c>
      <c r="B89" s="6" t="s">
        <v>92</v>
      </c>
      <c r="C89" s="7">
        <v>11673</v>
      </c>
      <c r="D89" s="7">
        <v>13739</v>
      </c>
      <c r="E89" s="8">
        <v>25412</v>
      </c>
    </row>
    <row r="90" spans="1:5" x14ac:dyDescent="0.25">
      <c r="A90" s="5">
        <v>21018</v>
      </c>
      <c r="B90" s="6" t="s">
        <v>93</v>
      </c>
      <c r="C90" s="7">
        <v>27910</v>
      </c>
      <c r="D90" s="7">
        <v>31968</v>
      </c>
      <c r="E90" s="8">
        <v>59878</v>
      </c>
    </row>
    <row r="91" spans="1:5" x14ac:dyDescent="0.25">
      <c r="A91" s="5">
        <v>21019</v>
      </c>
      <c r="B91" s="6" t="s">
        <v>94</v>
      </c>
      <c r="C91" s="7">
        <v>19936</v>
      </c>
      <c r="D91" s="7">
        <v>22625</v>
      </c>
      <c r="E91" s="8">
        <v>42561</v>
      </c>
    </row>
    <row r="92" spans="1:5" x14ac:dyDescent="0.25">
      <c r="A92" s="5">
        <v>23002</v>
      </c>
      <c r="B92" s="6" t="s">
        <v>95</v>
      </c>
      <c r="C92" s="7">
        <v>17258</v>
      </c>
      <c r="D92" s="7">
        <v>17932</v>
      </c>
      <c r="E92" s="8">
        <v>35190</v>
      </c>
    </row>
    <row r="93" spans="1:5" x14ac:dyDescent="0.25">
      <c r="A93" s="5">
        <v>23003</v>
      </c>
      <c r="B93" s="6" t="s">
        <v>96</v>
      </c>
      <c r="C93" s="7">
        <v>13192</v>
      </c>
      <c r="D93" s="7">
        <v>13521</v>
      </c>
      <c r="E93" s="8">
        <v>26713</v>
      </c>
    </row>
    <row r="94" spans="1:5" x14ac:dyDescent="0.25">
      <c r="A94" s="5">
        <v>23009</v>
      </c>
      <c r="B94" s="6" t="s">
        <v>97</v>
      </c>
      <c r="C94" s="7">
        <v>1116</v>
      </c>
      <c r="D94" s="7">
        <v>1149</v>
      </c>
      <c r="E94" s="8">
        <v>2265</v>
      </c>
    </row>
    <row r="95" spans="1:5" x14ac:dyDescent="0.25">
      <c r="A95" s="5">
        <v>23016</v>
      </c>
      <c r="B95" s="6" t="s">
        <v>98</v>
      </c>
      <c r="C95" s="7">
        <v>21631</v>
      </c>
      <c r="D95" s="7">
        <v>23065</v>
      </c>
      <c r="E95" s="8">
        <v>44696</v>
      </c>
    </row>
    <row r="96" spans="1:5" x14ac:dyDescent="0.25">
      <c r="A96" s="5">
        <v>23023</v>
      </c>
      <c r="B96" s="6" t="s">
        <v>99</v>
      </c>
      <c r="C96" s="7">
        <v>4431</v>
      </c>
      <c r="D96" s="7">
        <v>4497</v>
      </c>
      <c r="E96" s="8">
        <v>8928</v>
      </c>
    </row>
    <row r="97" spans="1:5" x14ac:dyDescent="0.25">
      <c r="A97" s="5">
        <v>23024</v>
      </c>
      <c r="B97" s="6" t="s">
        <v>100</v>
      </c>
      <c r="C97" s="7">
        <v>4663</v>
      </c>
      <c r="D97" s="7">
        <v>4769</v>
      </c>
      <c r="E97" s="8">
        <v>9432</v>
      </c>
    </row>
    <row r="98" spans="1:5" x14ac:dyDescent="0.25">
      <c r="A98" s="5">
        <v>23025</v>
      </c>
      <c r="B98" s="6" t="s">
        <v>101</v>
      </c>
      <c r="C98" s="7">
        <v>19076</v>
      </c>
      <c r="D98" s="7">
        <v>20270</v>
      </c>
      <c r="E98" s="8">
        <v>39346</v>
      </c>
    </row>
    <row r="99" spans="1:5" x14ac:dyDescent="0.25">
      <c r="A99" s="5">
        <v>23027</v>
      </c>
      <c r="B99" s="6" t="s">
        <v>102</v>
      </c>
      <c r="C99" s="7">
        <v>20520</v>
      </c>
      <c r="D99" s="7">
        <v>21543</v>
      </c>
      <c r="E99" s="8">
        <v>42063</v>
      </c>
    </row>
    <row r="100" spans="1:5" x14ac:dyDescent="0.25">
      <c r="A100" s="5">
        <v>23032</v>
      </c>
      <c r="B100" s="6" t="s">
        <v>103</v>
      </c>
      <c r="C100" s="7">
        <v>3341</v>
      </c>
      <c r="D100" s="7">
        <v>3415</v>
      </c>
      <c r="E100" s="8">
        <v>6756</v>
      </c>
    </row>
    <row r="101" spans="1:5" x14ac:dyDescent="0.25">
      <c r="A101" s="5">
        <v>23033</v>
      </c>
      <c r="B101" s="6" t="s">
        <v>104</v>
      </c>
      <c r="C101" s="7">
        <v>5633</v>
      </c>
      <c r="D101" s="7">
        <v>5911</v>
      </c>
      <c r="E101" s="8">
        <v>11544</v>
      </c>
    </row>
    <row r="102" spans="1:5" x14ac:dyDescent="0.25">
      <c r="A102" s="5">
        <v>23038</v>
      </c>
      <c r="B102" s="6" t="s">
        <v>105</v>
      </c>
      <c r="C102" s="7">
        <v>6102</v>
      </c>
      <c r="D102" s="7">
        <v>6340</v>
      </c>
      <c r="E102" s="8">
        <v>12442</v>
      </c>
    </row>
    <row r="103" spans="1:5" x14ac:dyDescent="0.25">
      <c r="A103" s="5">
        <v>23039</v>
      </c>
      <c r="B103" s="6" t="s">
        <v>106</v>
      </c>
      <c r="C103" s="7">
        <v>4707</v>
      </c>
      <c r="D103" s="7">
        <v>4961</v>
      </c>
      <c r="E103" s="8">
        <v>9668</v>
      </c>
    </row>
    <row r="104" spans="1:5" x14ac:dyDescent="0.25">
      <c r="A104" s="5">
        <v>23044</v>
      </c>
      <c r="B104" s="6" t="s">
        <v>107</v>
      </c>
      <c r="C104" s="7">
        <v>6795</v>
      </c>
      <c r="D104" s="7">
        <v>7100</v>
      </c>
      <c r="E104" s="8">
        <v>13895</v>
      </c>
    </row>
    <row r="105" spans="1:5" x14ac:dyDescent="0.25">
      <c r="A105" s="5">
        <v>23045</v>
      </c>
      <c r="B105" s="6" t="s">
        <v>108</v>
      </c>
      <c r="C105" s="7">
        <v>9514</v>
      </c>
      <c r="D105" s="7">
        <v>9778</v>
      </c>
      <c r="E105" s="8">
        <v>19292</v>
      </c>
    </row>
    <row r="106" spans="1:5" x14ac:dyDescent="0.25">
      <c r="A106" s="5">
        <v>23047</v>
      </c>
      <c r="B106" s="6" t="s">
        <v>109</v>
      </c>
      <c r="C106" s="7">
        <v>8266</v>
      </c>
      <c r="D106" s="7">
        <v>8564</v>
      </c>
      <c r="E106" s="8">
        <v>16830</v>
      </c>
    </row>
    <row r="107" spans="1:5" x14ac:dyDescent="0.25">
      <c r="A107" s="5">
        <v>23050</v>
      </c>
      <c r="B107" s="6" t="s">
        <v>110</v>
      </c>
      <c r="C107" s="7">
        <v>9845</v>
      </c>
      <c r="D107" s="7">
        <v>10382</v>
      </c>
      <c r="E107" s="8">
        <v>20227</v>
      </c>
    </row>
    <row r="108" spans="1:5" x14ac:dyDescent="0.25">
      <c r="A108" s="5">
        <v>23052</v>
      </c>
      <c r="B108" s="6" t="s">
        <v>111</v>
      </c>
      <c r="C108" s="7">
        <v>8685</v>
      </c>
      <c r="D108" s="7">
        <v>9061</v>
      </c>
      <c r="E108" s="8">
        <v>17746</v>
      </c>
    </row>
    <row r="109" spans="1:5" x14ac:dyDescent="0.25">
      <c r="A109" s="5">
        <v>23060</v>
      </c>
      <c r="B109" s="6" t="s">
        <v>112</v>
      </c>
      <c r="C109" s="7">
        <v>7337</v>
      </c>
      <c r="D109" s="7">
        <v>7542</v>
      </c>
      <c r="E109" s="8">
        <v>14879</v>
      </c>
    </row>
    <row r="110" spans="1:5" x14ac:dyDescent="0.25">
      <c r="A110" s="5">
        <v>23062</v>
      </c>
      <c r="B110" s="6" t="s">
        <v>113</v>
      </c>
      <c r="C110" s="7">
        <v>12754</v>
      </c>
      <c r="D110" s="7">
        <v>13265</v>
      </c>
      <c r="E110" s="8">
        <v>26019</v>
      </c>
    </row>
    <row r="111" spans="1:5" x14ac:dyDescent="0.25">
      <c r="A111" s="5">
        <v>23064</v>
      </c>
      <c r="B111" s="6" t="s">
        <v>114</v>
      </c>
      <c r="C111" s="7">
        <v>2287</v>
      </c>
      <c r="D111" s="7">
        <v>2279</v>
      </c>
      <c r="E111" s="8">
        <v>4566</v>
      </c>
    </row>
    <row r="112" spans="1:5" x14ac:dyDescent="0.25">
      <c r="A112" s="5">
        <v>23077</v>
      </c>
      <c r="B112" s="6" t="s">
        <v>115</v>
      </c>
      <c r="C112" s="7">
        <v>17648</v>
      </c>
      <c r="D112" s="7">
        <v>18419</v>
      </c>
      <c r="E112" s="8">
        <v>36067</v>
      </c>
    </row>
    <row r="113" spans="1:5" x14ac:dyDescent="0.25">
      <c r="A113" s="5">
        <v>23081</v>
      </c>
      <c r="B113" s="6" t="s">
        <v>116</v>
      </c>
      <c r="C113" s="7">
        <v>6193</v>
      </c>
      <c r="D113" s="7">
        <v>6421</v>
      </c>
      <c r="E113" s="8">
        <v>12614</v>
      </c>
    </row>
    <row r="114" spans="1:5" x14ac:dyDescent="0.25">
      <c r="A114" s="5">
        <v>23086</v>
      </c>
      <c r="B114" s="6" t="s">
        <v>117</v>
      </c>
      <c r="C114" s="7">
        <v>8103</v>
      </c>
      <c r="D114" s="7">
        <v>8374</v>
      </c>
      <c r="E114" s="8">
        <v>16477</v>
      </c>
    </row>
    <row r="115" spans="1:5" x14ac:dyDescent="0.25">
      <c r="A115" s="5">
        <v>23088</v>
      </c>
      <c r="B115" s="6" t="s">
        <v>118</v>
      </c>
      <c r="C115" s="7">
        <v>22931</v>
      </c>
      <c r="D115" s="7">
        <v>24101</v>
      </c>
      <c r="E115" s="8">
        <v>47032</v>
      </c>
    </row>
    <row r="116" spans="1:5" x14ac:dyDescent="0.25">
      <c r="A116" s="5">
        <v>23094</v>
      </c>
      <c r="B116" s="6" t="s">
        <v>119</v>
      </c>
      <c r="C116" s="7">
        <v>17810</v>
      </c>
      <c r="D116" s="7">
        <v>18617</v>
      </c>
      <c r="E116" s="8">
        <v>36427</v>
      </c>
    </row>
    <row r="117" spans="1:5" x14ac:dyDescent="0.25">
      <c r="A117" s="5">
        <v>23096</v>
      </c>
      <c r="B117" s="6" t="s">
        <v>120</v>
      </c>
      <c r="C117" s="7">
        <v>11419</v>
      </c>
      <c r="D117" s="7">
        <v>11944</v>
      </c>
      <c r="E117" s="8">
        <v>23363</v>
      </c>
    </row>
    <row r="118" spans="1:5" x14ac:dyDescent="0.25">
      <c r="A118" s="5">
        <v>23097</v>
      </c>
      <c r="B118" s="6" t="s">
        <v>121</v>
      </c>
      <c r="C118" s="7">
        <v>5848</v>
      </c>
      <c r="D118" s="7">
        <v>6016</v>
      </c>
      <c r="E118" s="8">
        <v>11864</v>
      </c>
    </row>
    <row r="119" spans="1:5" x14ac:dyDescent="0.25">
      <c r="A119" s="5">
        <v>23098</v>
      </c>
      <c r="B119" s="6" t="s">
        <v>122</v>
      </c>
      <c r="C119" s="7">
        <v>2777</v>
      </c>
      <c r="D119" s="7">
        <v>3073</v>
      </c>
      <c r="E119" s="8">
        <v>5850</v>
      </c>
    </row>
    <row r="120" spans="1:5" x14ac:dyDescent="0.25">
      <c r="A120" s="5">
        <v>23099</v>
      </c>
      <c r="B120" s="6" t="s">
        <v>123</v>
      </c>
      <c r="C120" s="7">
        <v>6829</v>
      </c>
      <c r="D120" s="7">
        <v>7215</v>
      </c>
      <c r="E120" s="8">
        <v>14044</v>
      </c>
    </row>
    <row r="121" spans="1:5" x14ac:dyDescent="0.25">
      <c r="A121" s="5">
        <v>23100</v>
      </c>
      <c r="B121" s="6" t="s">
        <v>124</v>
      </c>
      <c r="C121" s="7">
        <v>2195</v>
      </c>
      <c r="D121" s="7">
        <v>2443</v>
      </c>
      <c r="E121" s="8">
        <v>4638</v>
      </c>
    </row>
    <row r="122" spans="1:5" x14ac:dyDescent="0.25">
      <c r="A122" s="5">
        <v>23101</v>
      </c>
      <c r="B122" s="6" t="s">
        <v>125</v>
      </c>
      <c r="C122" s="7">
        <v>9056</v>
      </c>
      <c r="D122" s="7">
        <v>9689</v>
      </c>
      <c r="E122" s="8">
        <v>18745</v>
      </c>
    </row>
    <row r="123" spans="1:5" x14ac:dyDescent="0.25">
      <c r="A123" s="5">
        <v>23102</v>
      </c>
      <c r="B123" s="6" t="s">
        <v>126</v>
      </c>
      <c r="C123" s="7">
        <v>8642</v>
      </c>
      <c r="D123" s="7">
        <v>9130</v>
      </c>
      <c r="E123" s="8">
        <v>17772</v>
      </c>
    </row>
    <row r="124" spans="1:5" x14ac:dyDescent="0.25">
      <c r="A124" s="5">
        <v>23103</v>
      </c>
      <c r="B124" s="6" t="s">
        <v>127</v>
      </c>
      <c r="C124" s="7">
        <v>7004</v>
      </c>
      <c r="D124" s="7">
        <v>7610</v>
      </c>
      <c r="E124" s="8">
        <v>14614</v>
      </c>
    </row>
    <row r="125" spans="1:5" x14ac:dyDescent="0.25">
      <c r="A125" s="5">
        <v>23104</v>
      </c>
      <c r="B125" s="6" t="s">
        <v>128</v>
      </c>
      <c r="C125" s="7">
        <v>4599</v>
      </c>
      <c r="D125" s="7">
        <v>4837</v>
      </c>
      <c r="E125" s="8">
        <v>9436</v>
      </c>
    </row>
    <row r="126" spans="1:5" x14ac:dyDescent="0.25">
      <c r="A126" s="5">
        <v>23105</v>
      </c>
      <c r="B126" s="6" t="s">
        <v>129</v>
      </c>
      <c r="C126" s="7">
        <v>6681</v>
      </c>
      <c r="D126" s="7">
        <v>6881</v>
      </c>
      <c r="E126" s="8">
        <v>13562</v>
      </c>
    </row>
    <row r="127" spans="1:5" x14ac:dyDescent="0.25">
      <c r="A127" s="5">
        <v>24001</v>
      </c>
      <c r="B127" s="6" t="s">
        <v>130</v>
      </c>
      <c r="C127" s="7">
        <v>15134</v>
      </c>
      <c r="D127" s="7">
        <v>15742</v>
      </c>
      <c r="E127" s="8">
        <v>30876</v>
      </c>
    </row>
    <row r="128" spans="1:5" x14ac:dyDescent="0.25">
      <c r="A128" s="5">
        <v>24007</v>
      </c>
      <c r="B128" s="6" t="s">
        <v>131</v>
      </c>
      <c r="C128" s="7">
        <v>5136</v>
      </c>
      <c r="D128" s="7">
        <v>5356</v>
      </c>
      <c r="E128" s="8">
        <v>10492</v>
      </c>
    </row>
    <row r="129" spans="1:5" x14ac:dyDescent="0.25">
      <c r="A129" s="5">
        <v>24008</v>
      </c>
      <c r="B129" s="6" t="s">
        <v>132</v>
      </c>
      <c r="C129" s="7">
        <v>3347</v>
      </c>
      <c r="D129" s="7">
        <v>3327</v>
      </c>
      <c r="E129" s="8">
        <v>6674</v>
      </c>
    </row>
    <row r="130" spans="1:5" x14ac:dyDescent="0.25">
      <c r="A130" s="5">
        <v>24009</v>
      </c>
      <c r="B130" s="6" t="s">
        <v>133</v>
      </c>
      <c r="C130" s="7">
        <v>5047</v>
      </c>
      <c r="D130" s="7">
        <v>5227</v>
      </c>
      <c r="E130" s="8">
        <v>10274</v>
      </c>
    </row>
    <row r="131" spans="1:5" x14ac:dyDescent="0.25">
      <c r="A131" s="5">
        <v>24011</v>
      </c>
      <c r="B131" s="6" t="s">
        <v>134</v>
      </c>
      <c r="C131" s="7">
        <v>5252</v>
      </c>
      <c r="D131" s="7">
        <v>5216</v>
      </c>
      <c r="E131" s="8">
        <v>10468</v>
      </c>
    </row>
    <row r="132" spans="1:5" x14ac:dyDescent="0.25">
      <c r="A132" s="5">
        <v>24014</v>
      </c>
      <c r="B132" s="6" t="s">
        <v>135</v>
      </c>
      <c r="C132" s="7">
        <v>6582</v>
      </c>
      <c r="D132" s="7">
        <v>6679</v>
      </c>
      <c r="E132" s="8">
        <v>13261</v>
      </c>
    </row>
    <row r="133" spans="1:5" x14ac:dyDescent="0.25">
      <c r="A133" s="5">
        <v>24016</v>
      </c>
      <c r="B133" s="6" t="s">
        <v>136</v>
      </c>
      <c r="C133" s="7">
        <v>4196</v>
      </c>
      <c r="D133" s="7">
        <v>4339</v>
      </c>
      <c r="E133" s="8">
        <v>8535</v>
      </c>
    </row>
    <row r="134" spans="1:5" x14ac:dyDescent="0.25">
      <c r="A134" s="5">
        <v>24020</v>
      </c>
      <c r="B134" s="6" t="s">
        <v>137</v>
      </c>
      <c r="C134" s="7">
        <v>12145</v>
      </c>
      <c r="D134" s="7">
        <v>12561</v>
      </c>
      <c r="E134" s="8">
        <v>24706</v>
      </c>
    </row>
    <row r="135" spans="1:5" x14ac:dyDescent="0.25">
      <c r="A135" s="5">
        <v>24028</v>
      </c>
      <c r="B135" s="6" t="s">
        <v>138</v>
      </c>
      <c r="C135" s="7">
        <v>3128</v>
      </c>
      <c r="D135" s="7">
        <v>3134</v>
      </c>
      <c r="E135" s="8">
        <v>6262</v>
      </c>
    </row>
    <row r="136" spans="1:5" x14ac:dyDescent="0.25">
      <c r="A136" s="5">
        <v>24033</v>
      </c>
      <c r="B136" s="6" t="s">
        <v>139</v>
      </c>
      <c r="C136" s="7">
        <v>7541</v>
      </c>
      <c r="D136" s="7">
        <v>7919</v>
      </c>
      <c r="E136" s="8">
        <v>15460</v>
      </c>
    </row>
    <row r="137" spans="1:5" x14ac:dyDescent="0.25">
      <c r="A137" s="5">
        <v>24038</v>
      </c>
      <c r="B137" s="6" t="s">
        <v>140</v>
      </c>
      <c r="C137" s="7">
        <v>11119</v>
      </c>
      <c r="D137" s="7">
        <v>11616</v>
      </c>
      <c r="E137" s="8">
        <v>22735</v>
      </c>
    </row>
    <row r="138" spans="1:5" x14ac:dyDescent="0.25">
      <c r="A138" s="5">
        <v>24041</v>
      </c>
      <c r="B138" s="6" t="s">
        <v>141</v>
      </c>
      <c r="C138" s="7">
        <v>3420</v>
      </c>
      <c r="D138" s="7">
        <v>3392</v>
      </c>
      <c r="E138" s="8">
        <v>6812</v>
      </c>
    </row>
    <row r="139" spans="1:5" x14ac:dyDescent="0.25">
      <c r="A139" s="5">
        <v>24043</v>
      </c>
      <c r="B139" s="6" t="s">
        <v>142</v>
      </c>
      <c r="C139" s="7">
        <v>5058</v>
      </c>
      <c r="D139" s="7">
        <v>5101</v>
      </c>
      <c r="E139" s="8">
        <v>10159</v>
      </c>
    </row>
    <row r="140" spans="1:5" x14ac:dyDescent="0.25">
      <c r="A140" s="5">
        <v>24045</v>
      </c>
      <c r="B140" s="6" t="s">
        <v>143</v>
      </c>
      <c r="C140" s="7">
        <v>4965</v>
      </c>
      <c r="D140" s="7">
        <v>5116</v>
      </c>
      <c r="E140" s="8">
        <v>10081</v>
      </c>
    </row>
    <row r="141" spans="1:5" x14ac:dyDescent="0.25">
      <c r="A141" s="5">
        <v>24048</v>
      </c>
      <c r="B141" s="6" t="s">
        <v>144</v>
      </c>
      <c r="C141" s="7">
        <v>6456</v>
      </c>
      <c r="D141" s="7">
        <v>6747</v>
      </c>
      <c r="E141" s="8">
        <v>13203</v>
      </c>
    </row>
    <row r="142" spans="1:5" x14ac:dyDescent="0.25">
      <c r="A142" s="5">
        <v>24054</v>
      </c>
      <c r="B142" s="6" t="s">
        <v>145</v>
      </c>
      <c r="C142" s="7">
        <v>3958</v>
      </c>
      <c r="D142" s="7">
        <v>4011</v>
      </c>
      <c r="E142" s="8">
        <v>7969</v>
      </c>
    </row>
    <row r="143" spans="1:5" x14ac:dyDescent="0.25">
      <c r="A143" s="5">
        <v>24055</v>
      </c>
      <c r="B143" s="6" t="s">
        <v>146</v>
      </c>
      <c r="C143" s="7">
        <v>10327</v>
      </c>
      <c r="D143" s="7">
        <v>10604</v>
      </c>
      <c r="E143" s="8">
        <v>20931</v>
      </c>
    </row>
    <row r="144" spans="1:5" x14ac:dyDescent="0.25">
      <c r="A144" s="5">
        <v>24059</v>
      </c>
      <c r="B144" s="6" t="s">
        <v>147</v>
      </c>
      <c r="C144" s="7">
        <v>7952</v>
      </c>
      <c r="D144" s="7">
        <v>8347</v>
      </c>
      <c r="E144" s="8">
        <v>16299</v>
      </c>
    </row>
    <row r="145" spans="1:5" x14ac:dyDescent="0.25">
      <c r="A145" s="5">
        <v>24062</v>
      </c>
      <c r="B145" s="6" t="s">
        <v>148</v>
      </c>
      <c r="C145" s="7">
        <v>51430</v>
      </c>
      <c r="D145" s="7">
        <v>51700</v>
      </c>
      <c r="E145" s="8">
        <v>103130</v>
      </c>
    </row>
    <row r="146" spans="1:5" x14ac:dyDescent="0.25">
      <c r="A146" s="5">
        <v>24066</v>
      </c>
      <c r="B146" s="6" t="s">
        <v>149</v>
      </c>
      <c r="C146" s="7">
        <v>7398</v>
      </c>
      <c r="D146" s="7">
        <v>7524</v>
      </c>
      <c r="E146" s="8">
        <v>14922</v>
      </c>
    </row>
    <row r="147" spans="1:5" x14ac:dyDescent="0.25">
      <c r="A147" s="5">
        <v>24086</v>
      </c>
      <c r="B147" s="6" t="s">
        <v>150</v>
      </c>
      <c r="C147" s="7">
        <v>5723</v>
      </c>
      <c r="D147" s="7">
        <v>5834</v>
      </c>
      <c r="E147" s="8">
        <v>11557</v>
      </c>
    </row>
    <row r="148" spans="1:5" x14ac:dyDescent="0.25">
      <c r="A148" s="5">
        <v>24094</v>
      </c>
      <c r="B148" s="6" t="s">
        <v>151</v>
      </c>
      <c r="C148" s="7">
        <v>8657</v>
      </c>
      <c r="D148" s="7">
        <v>8838</v>
      </c>
      <c r="E148" s="8">
        <v>17495</v>
      </c>
    </row>
    <row r="149" spans="1:5" x14ac:dyDescent="0.25">
      <c r="A149" s="5">
        <v>24104</v>
      </c>
      <c r="B149" s="6" t="s">
        <v>152</v>
      </c>
      <c r="C149" s="7">
        <v>11211</v>
      </c>
      <c r="D149" s="7">
        <v>11910</v>
      </c>
      <c r="E149" s="8">
        <v>23121</v>
      </c>
    </row>
    <row r="150" spans="1:5" x14ac:dyDescent="0.25">
      <c r="A150" s="5">
        <v>24107</v>
      </c>
      <c r="B150" s="6" t="s">
        <v>153</v>
      </c>
      <c r="C150" s="7">
        <v>17598</v>
      </c>
      <c r="D150" s="7">
        <v>18727</v>
      </c>
      <c r="E150" s="8">
        <v>36325</v>
      </c>
    </row>
    <row r="151" spans="1:5" x14ac:dyDescent="0.25">
      <c r="A151" s="5">
        <v>24109</v>
      </c>
      <c r="B151" s="6" t="s">
        <v>154</v>
      </c>
      <c r="C151" s="7">
        <v>7633</v>
      </c>
      <c r="D151" s="7">
        <v>7714</v>
      </c>
      <c r="E151" s="8">
        <v>15347</v>
      </c>
    </row>
    <row r="152" spans="1:5" x14ac:dyDescent="0.25">
      <c r="A152" s="5">
        <v>24130</v>
      </c>
      <c r="B152" s="6" t="s">
        <v>155</v>
      </c>
      <c r="C152" s="7">
        <v>4367</v>
      </c>
      <c r="D152" s="7">
        <v>4426</v>
      </c>
      <c r="E152" s="8">
        <v>8793</v>
      </c>
    </row>
    <row r="153" spans="1:5" x14ac:dyDescent="0.25">
      <c r="A153" s="5">
        <v>24133</v>
      </c>
      <c r="B153" s="6" t="s">
        <v>156</v>
      </c>
      <c r="C153" s="7">
        <v>3609</v>
      </c>
      <c r="D153" s="7">
        <v>3711</v>
      </c>
      <c r="E153" s="8">
        <v>7320</v>
      </c>
    </row>
    <row r="154" spans="1:5" x14ac:dyDescent="0.25">
      <c r="A154" s="5">
        <v>24134</v>
      </c>
      <c r="B154" s="6" t="s">
        <v>157</v>
      </c>
      <c r="C154" s="7">
        <v>11798</v>
      </c>
      <c r="D154" s="7">
        <v>12053</v>
      </c>
      <c r="E154" s="8">
        <v>23851</v>
      </c>
    </row>
    <row r="155" spans="1:5" x14ac:dyDescent="0.25">
      <c r="A155" s="5">
        <v>24135</v>
      </c>
      <c r="B155" s="6" t="s">
        <v>158</v>
      </c>
      <c r="C155" s="7">
        <v>5703</v>
      </c>
      <c r="D155" s="7">
        <v>5738</v>
      </c>
      <c r="E155" s="8">
        <v>11441</v>
      </c>
    </row>
    <row r="156" spans="1:5" x14ac:dyDescent="0.25">
      <c r="A156" s="5">
        <v>24137</v>
      </c>
      <c r="B156" s="6" t="s">
        <v>159</v>
      </c>
      <c r="C156" s="7">
        <v>2665</v>
      </c>
      <c r="D156" s="7">
        <v>2760</v>
      </c>
      <c r="E156" s="8">
        <v>5425</v>
      </c>
    </row>
    <row r="157" spans="1:5" x14ac:dyDescent="0.25">
      <c r="A157" s="5">
        <v>25005</v>
      </c>
      <c r="B157" s="6" t="s">
        <v>160</v>
      </c>
      <c r="C157" s="7">
        <v>3570</v>
      </c>
      <c r="D157" s="7">
        <v>3675</v>
      </c>
      <c r="E157" s="8">
        <v>7245</v>
      </c>
    </row>
    <row r="158" spans="1:5" x14ac:dyDescent="0.25">
      <c r="A158" s="5">
        <v>25014</v>
      </c>
      <c r="B158" s="6" t="s">
        <v>161</v>
      </c>
      <c r="C158" s="7">
        <v>19476</v>
      </c>
      <c r="D158" s="7">
        <v>21001</v>
      </c>
      <c r="E158" s="8">
        <v>40477</v>
      </c>
    </row>
    <row r="159" spans="1:5" x14ac:dyDescent="0.25">
      <c r="A159" s="5">
        <v>25015</v>
      </c>
      <c r="B159" s="6" t="s">
        <v>162</v>
      </c>
      <c r="C159" s="7">
        <v>5222</v>
      </c>
      <c r="D159" s="7">
        <v>5475</v>
      </c>
      <c r="E159" s="8">
        <v>10697</v>
      </c>
    </row>
    <row r="160" spans="1:5" x14ac:dyDescent="0.25">
      <c r="A160" s="5">
        <v>25018</v>
      </c>
      <c r="B160" s="6" t="s">
        <v>163</v>
      </c>
      <c r="C160" s="7">
        <v>5774</v>
      </c>
      <c r="D160" s="7">
        <v>6043</v>
      </c>
      <c r="E160" s="8">
        <v>11817</v>
      </c>
    </row>
    <row r="161" spans="1:5" x14ac:dyDescent="0.25">
      <c r="A161" s="5">
        <v>25023</v>
      </c>
      <c r="B161" s="6" t="s">
        <v>164</v>
      </c>
      <c r="C161" s="7">
        <v>5242</v>
      </c>
      <c r="D161" s="7">
        <v>5506</v>
      </c>
      <c r="E161" s="8">
        <v>10748</v>
      </c>
    </row>
    <row r="162" spans="1:5" x14ac:dyDescent="0.25">
      <c r="A162" s="5">
        <v>25031</v>
      </c>
      <c r="B162" s="6" t="s">
        <v>165</v>
      </c>
      <c r="C162" s="7">
        <v>7933</v>
      </c>
      <c r="D162" s="7">
        <v>8127</v>
      </c>
      <c r="E162" s="8">
        <v>16060</v>
      </c>
    </row>
    <row r="163" spans="1:5" x14ac:dyDescent="0.25">
      <c r="A163" s="5">
        <v>25037</v>
      </c>
      <c r="B163" s="6" t="s">
        <v>166</v>
      </c>
      <c r="C163" s="7">
        <v>6851</v>
      </c>
      <c r="D163" s="7">
        <v>7233</v>
      </c>
      <c r="E163" s="8">
        <v>14084</v>
      </c>
    </row>
    <row r="164" spans="1:5" x14ac:dyDescent="0.25">
      <c r="A164" s="5">
        <v>25043</v>
      </c>
      <c r="B164" s="6" t="s">
        <v>167</v>
      </c>
      <c r="C164" s="7">
        <v>2785</v>
      </c>
      <c r="D164" s="7">
        <v>2837</v>
      </c>
      <c r="E164" s="8">
        <v>5622</v>
      </c>
    </row>
    <row r="165" spans="1:5" x14ac:dyDescent="0.25">
      <c r="A165" s="5">
        <v>25044</v>
      </c>
      <c r="B165" s="6" t="s">
        <v>168</v>
      </c>
      <c r="C165" s="7">
        <v>3430</v>
      </c>
      <c r="D165" s="7">
        <v>3613</v>
      </c>
      <c r="E165" s="8">
        <v>7043</v>
      </c>
    </row>
    <row r="166" spans="1:5" x14ac:dyDescent="0.25">
      <c r="A166" s="5">
        <v>25048</v>
      </c>
      <c r="B166" s="6" t="s">
        <v>169</v>
      </c>
      <c r="C166" s="7">
        <v>7585</v>
      </c>
      <c r="D166" s="7">
        <v>7677</v>
      </c>
      <c r="E166" s="8">
        <v>15262</v>
      </c>
    </row>
    <row r="167" spans="1:5" x14ac:dyDescent="0.25">
      <c r="A167" s="5">
        <v>25050</v>
      </c>
      <c r="B167" s="6" t="s">
        <v>170</v>
      </c>
      <c r="C167" s="7">
        <v>3639</v>
      </c>
      <c r="D167" s="7">
        <v>3923</v>
      </c>
      <c r="E167" s="8">
        <v>7562</v>
      </c>
    </row>
    <row r="168" spans="1:5" x14ac:dyDescent="0.25">
      <c r="A168" s="5">
        <v>25068</v>
      </c>
      <c r="B168" s="6" t="s">
        <v>171</v>
      </c>
      <c r="C168" s="7">
        <v>4110</v>
      </c>
      <c r="D168" s="7">
        <v>4253</v>
      </c>
      <c r="E168" s="8">
        <v>8363</v>
      </c>
    </row>
    <row r="169" spans="1:5" x14ac:dyDescent="0.25">
      <c r="A169" s="5">
        <v>25072</v>
      </c>
      <c r="B169" s="6" t="s">
        <v>172</v>
      </c>
      <c r="C169" s="7">
        <v>13820</v>
      </c>
      <c r="D169" s="7">
        <v>15208</v>
      </c>
      <c r="E169" s="8">
        <v>29028</v>
      </c>
    </row>
    <row r="170" spans="1:5" x14ac:dyDescent="0.25">
      <c r="A170" s="5">
        <v>25084</v>
      </c>
      <c r="B170" s="6" t="s">
        <v>173</v>
      </c>
      <c r="C170" s="7">
        <v>4671</v>
      </c>
      <c r="D170" s="7">
        <v>4970</v>
      </c>
      <c r="E170" s="8">
        <v>9641</v>
      </c>
    </row>
    <row r="171" spans="1:5" x14ac:dyDescent="0.25">
      <c r="A171" s="5">
        <v>25091</v>
      </c>
      <c r="B171" s="6" t="s">
        <v>174</v>
      </c>
      <c r="C171" s="7">
        <v>11075</v>
      </c>
      <c r="D171" s="7">
        <v>12208</v>
      </c>
      <c r="E171" s="8">
        <v>23283</v>
      </c>
    </row>
    <row r="172" spans="1:5" x14ac:dyDescent="0.25">
      <c r="A172" s="5">
        <v>25105</v>
      </c>
      <c r="B172" s="6" t="s">
        <v>175</v>
      </c>
      <c r="C172" s="7">
        <v>13652</v>
      </c>
      <c r="D172" s="7">
        <v>14430</v>
      </c>
      <c r="E172" s="8">
        <v>28082</v>
      </c>
    </row>
    <row r="173" spans="1:5" x14ac:dyDescent="0.25">
      <c r="A173" s="5">
        <v>25107</v>
      </c>
      <c r="B173" s="6" t="s">
        <v>176</v>
      </c>
      <c r="C173" s="7">
        <v>5476</v>
      </c>
      <c r="D173" s="7">
        <v>5647</v>
      </c>
      <c r="E173" s="8">
        <v>11123</v>
      </c>
    </row>
    <row r="174" spans="1:5" x14ac:dyDescent="0.25">
      <c r="A174" s="5">
        <v>25110</v>
      </c>
      <c r="B174" s="6" t="s">
        <v>177</v>
      </c>
      <c r="C174" s="7">
        <v>14427</v>
      </c>
      <c r="D174" s="7">
        <v>16058</v>
      </c>
      <c r="E174" s="8">
        <v>30485</v>
      </c>
    </row>
    <row r="175" spans="1:5" x14ac:dyDescent="0.25">
      <c r="A175" s="5">
        <v>25112</v>
      </c>
      <c r="B175" s="6" t="s">
        <v>178</v>
      </c>
      <c r="C175" s="7">
        <v>17100</v>
      </c>
      <c r="D175" s="7">
        <v>18409</v>
      </c>
      <c r="E175" s="8">
        <v>35509</v>
      </c>
    </row>
    <row r="176" spans="1:5" x14ac:dyDescent="0.25">
      <c r="A176" s="5">
        <v>25117</v>
      </c>
      <c r="B176" s="6" t="s">
        <v>179</v>
      </c>
      <c r="C176" s="7">
        <v>3787</v>
      </c>
      <c r="D176" s="7">
        <v>3959</v>
      </c>
      <c r="E176" s="8">
        <v>7746</v>
      </c>
    </row>
    <row r="177" spans="1:5" x14ac:dyDescent="0.25">
      <c r="A177" s="5">
        <v>25118</v>
      </c>
      <c r="B177" s="6" t="s">
        <v>180</v>
      </c>
      <c r="C177" s="7">
        <v>1882</v>
      </c>
      <c r="D177" s="7">
        <v>1915</v>
      </c>
      <c r="E177" s="8">
        <v>3797</v>
      </c>
    </row>
    <row r="178" spans="1:5" x14ac:dyDescent="0.25">
      <c r="A178" s="5">
        <v>25119</v>
      </c>
      <c r="B178" s="6" t="s">
        <v>181</v>
      </c>
      <c r="C178" s="7">
        <v>7003</v>
      </c>
      <c r="D178" s="7">
        <v>7320</v>
      </c>
      <c r="E178" s="8">
        <v>14323</v>
      </c>
    </row>
    <row r="179" spans="1:5" x14ac:dyDescent="0.25">
      <c r="A179" s="5">
        <v>25120</v>
      </c>
      <c r="B179" s="6" t="s">
        <v>182</v>
      </c>
      <c r="C179" s="7">
        <v>4474</v>
      </c>
      <c r="D179" s="7">
        <v>4627</v>
      </c>
      <c r="E179" s="8">
        <v>9101</v>
      </c>
    </row>
    <row r="180" spans="1:5" x14ac:dyDescent="0.25">
      <c r="A180" s="5">
        <v>25121</v>
      </c>
      <c r="B180" s="6" t="s">
        <v>183</v>
      </c>
      <c r="C180" s="7">
        <v>15271</v>
      </c>
      <c r="D180" s="7">
        <v>16302</v>
      </c>
      <c r="E180" s="8">
        <v>31573</v>
      </c>
    </row>
    <row r="181" spans="1:5" x14ac:dyDescent="0.25">
      <c r="A181" s="5">
        <v>25122</v>
      </c>
      <c r="B181" s="6" t="s">
        <v>184</v>
      </c>
      <c r="C181" s="7">
        <v>3306</v>
      </c>
      <c r="D181" s="7">
        <v>3374</v>
      </c>
      <c r="E181" s="8">
        <v>6680</v>
      </c>
    </row>
    <row r="182" spans="1:5" x14ac:dyDescent="0.25">
      <c r="A182" s="5">
        <v>25123</v>
      </c>
      <c r="B182" s="6" t="s">
        <v>185</v>
      </c>
      <c r="C182" s="7">
        <v>5480</v>
      </c>
      <c r="D182" s="7">
        <v>5602</v>
      </c>
      <c r="E182" s="8">
        <v>11082</v>
      </c>
    </row>
    <row r="183" spans="1:5" x14ac:dyDescent="0.25">
      <c r="A183" s="5">
        <v>25124</v>
      </c>
      <c r="B183" s="6" t="s">
        <v>186</v>
      </c>
      <c r="C183" s="7">
        <v>3752</v>
      </c>
      <c r="D183" s="7">
        <v>3832</v>
      </c>
      <c r="E183" s="8">
        <v>7584</v>
      </c>
    </row>
    <row r="184" spans="1:5" x14ac:dyDescent="0.25">
      <c r="A184" s="5">
        <v>31003</v>
      </c>
      <c r="B184" s="6" t="s">
        <v>187</v>
      </c>
      <c r="C184" s="7">
        <v>8209</v>
      </c>
      <c r="D184" s="7">
        <v>7927</v>
      </c>
      <c r="E184" s="8">
        <v>16136</v>
      </c>
    </row>
    <row r="185" spans="1:5" x14ac:dyDescent="0.25">
      <c r="A185" s="5">
        <v>31004</v>
      </c>
      <c r="B185" s="6" t="s">
        <v>188</v>
      </c>
      <c r="C185" s="7">
        <v>10099</v>
      </c>
      <c r="D185" s="7">
        <v>10416</v>
      </c>
      <c r="E185" s="8">
        <v>20515</v>
      </c>
    </row>
    <row r="186" spans="1:5" x14ac:dyDescent="0.25">
      <c r="A186" s="5">
        <v>31005</v>
      </c>
      <c r="B186" s="6" t="s">
        <v>189</v>
      </c>
      <c r="C186" s="7">
        <v>58539</v>
      </c>
      <c r="D186" s="7">
        <v>61302</v>
      </c>
      <c r="E186" s="8">
        <v>119841</v>
      </c>
    </row>
    <row r="187" spans="1:5" x14ac:dyDescent="0.25">
      <c r="A187" s="5">
        <v>31006</v>
      </c>
      <c r="B187" s="6" t="s">
        <v>190</v>
      </c>
      <c r="C187" s="7">
        <v>5866</v>
      </c>
      <c r="D187" s="7">
        <v>5742</v>
      </c>
      <c r="E187" s="8">
        <v>11608</v>
      </c>
    </row>
    <row r="188" spans="1:5" x14ac:dyDescent="0.25">
      <c r="A188" s="5">
        <v>31012</v>
      </c>
      <c r="B188" s="6" t="s">
        <v>191</v>
      </c>
      <c r="C188" s="7">
        <v>7234</v>
      </c>
      <c r="D188" s="7">
        <v>7311</v>
      </c>
      <c r="E188" s="8">
        <v>14545</v>
      </c>
    </row>
    <row r="189" spans="1:5" x14ac:dyDescent="0.25">
      <c r="A189" s="5">
        <v>31022</v>
      </c>
      <c r="B189" s="6" t="s">
        <v>192</v>
      </c>
      <c r="C189" s="7">
        <v>12044</v>
      </c>
      <c r="D189" s="7">
        <v>12156</v>
      </c>
      <c r="E189" s="8">
        <v>24200</v>
      </c>
    </row>
    <row r="190" spans="1:5" x14ac:dyDescent="0.25">
      <c r="A190" s="5">
        <v>31033</v>
      </c>
      <c r="B190" s="6" t="s">
        <v>193</v>
      </c>
      <c r="C190" s="7">
        <v>10390</v>
      </c>
      <c r="D190" s="7">
        <v>10404</v>
      </c>
      <c r="E190" s="8">
        <v>20794</v>
      </c>
    </row>
    <row r="191" spans="1:5" x14ac:dyDescent="0.25">
      <c r="A191" s="5">
        <v>31040</v>
      </c>
      <c r="B191" s="6" t="s">
        <v>194</v>
      </c>
      <c r="C191" s="7">
        <v>11681</v>
      </c>
      <c r="D191" s="7">
        <v>11714</v>
      </c>
      <c r="E191" s="8">
        <v>23395</v>
      </c>
    </row>
    <row r="192" spans="1:5" x14ac:dyDescent="0.25">
      <c r="A192" s="5">
        <v>31042</v>
      </c>
      <c r="B192" s="6" t="s">
        <v>195</v>
      </c>
      <c r="C192" s="7">
        <v>1389</v>
      </c>
      <c r="D192" s="7">
        <v>1362</v>
      </c>
      <c r="E192" s="8">
        <v>2751</v>
      </c>
    </row>
    <row r="193" spans="1:5" x14ac:dyDescent="0.25">
      <c r="A193" s="5">
        <v>31043</v>
      </c>
      <c r="B193" s="6" t="s">
        <v>196</v>
      </c>
      <c r="C193" s="7">
        <v>15745</v>
      </c>
      <c r="D193" s="7">
        <v>16905</v>
      </c>
      <c r="E193" s="8">
        <v>32650</v>
      </c>
    </row>
    <row r="194" spans="1:5" x14ac:dyDescent="0.25">
      <c r="A194" s="5">
        <v>32003</v>
      </c>
      <c r="B194" s="6" t="s">
        <v>197</v>
      </c>
      <c r="C194" s="7">
        <v>8576</v>
      </c>
      <c r="D194" s="7">
        <v>8607</v>
      </c>
      <c r="E194" s="8">
        <v>17183</v>
      </c>
    </row>
    <row r="195" spans="1:5" x14ac:dyDescent="0.25">
      <c r="A195" s="5">
        <v>32006</v>
      </c>
      <c r="B195" s="6" t="s">
        <v>198</v>
      </c>
      <c r="C195" s="7">
        <v>5205</v>
      </c>
      <c r="D195" s="7">
        <v>5129</v>
      </c>
      <c r="E195" s="8">
        <v>10334</v>
      </c>
    </row>
    <row r="196" spans="1:5" x14ac:dyDescent="0.25">
      <c r="A196" s="5">
        <v>32010</v>
      </c>
      <c r="B196" s="6" t="s">
        <v>199</v>
      </c>
      <c r="C196" s="7">
        <v>4438</v>
      </c>
      <c r="D196" s="7">
        <v>4435</v>
      </c>
      <c r="E196" s="8">
        <v>8873</v>
      </c>
    </row>
    <row r="197" spans="1:5" x14ac:dyDescent="0.25">
      <c r="A197" s="5">
        <v>32011</v>
      </c>
      <c r="B197" s="6" t="s">
        <v>200</v>
      </c>
      <c r="C197" s="7">
        <v>6441</v>
      </c>
      <c r="D197" s="7">
        <v>6434</v>
      </c>
      <c r="E197" s="8">
        <v>12875</v>
      </c>
    </row>
    <row r="198" spans="1:5" x14ac:dyDescent="0.25">
      <c r="A198" s="5">
        <v>32030</v>
      </c>
      <c r="B198" s="6" t="s">
        <v>201</v>
      </c>
      <c r="C198" s="7">
        <v>1641</v>
      </c>
      <c r="D198" s="7">
        <v>1596</v>
      </c>
      <c r="E198" s="8">
        <v>3237</v>
      </c>
    </row>
    <row r="199" spans="1:5" x14ac:dyDescent="0.25">
      <c r="A199" s="5">
        <v>33011</v>
      </c>
      <c r="B199" s="6" t="s">
        <v>202</v>
      </c>
      <c r="C199" s="7">
        <v>17516</v>
      </c>
      <c r="D199" s="7">
        <v>17940</v>
      </c>
      <c r="E199" s="8">
        <v>35456</v>
      </c>
    </row>
    <row r="200" spans="1:5" x14ac:dyDescent="0.25">
      <c r="A200" s="5">
        <v>33016</v>
      </c>
      <c r="B200" s="6" t="s">
        <v>203</v>
      </c>
      <c r="C200" s="7">
        <v>548</v>
      </c>
      <c r="D200" s="7">
        <v>525</v>
      </c>
      <c r="E200" s="8">
        <v>1073</v>
      </c>
    </row>
    <row r="201" spans="1:5" x14ac:dyDescent="0.25">
      <c r="A201" s="5">
        <v>33021</v>
      </c>
      <c r="B201" s="6" t="s">
        <v>204</v>
      </c>
      <c r="C201" s="7">
        <v>9927</v>
      </c>
      <c r="D201" s="7">
        <v>10034</v>
      </c>
      <c r="E201" s="8">
        <v>19961</v>
      </c>
    </row>
    <row r="202" spans="1:5" x14ac:dyDescent="0.25">
      <c r="A202" s="5">
        <v>33029</v>
      </c>
      <c r="B202" s="6" t="s">
        <v>205</v>
      </c>
      <c r="C202" s="7">
        <v>9598</v>
      </c>
      <c r="D202" s="7">
        <v>9613</v>
      </c>
      <c r="E202" s="8">
        <v>19211</v>
      </c>
    </row>
    <row r="203" spans="1:5" x14ac:dyDescent="0.25">
      <c r="A203" s="5">
        <v>33037</v>
      </c>
      <c r="B203" s="6" t="s">
        <v>206</v>
      </c>
      <c r="C203" s="7">
        <v>6386</v>
      </c>
      <c r="D203" s="7">
        <v>6275</v>
      </c>
      <c r="E203" s="8">
        <v>12661</v>
      </c>
    </row>
    <row r="204" spans="1:5" x14ac:dyDescent="0.25">
      <c r="A204" s="5">
        <v>33039</v>
      </c>
      <c r="B204" s="6" t="s">
        <v>207</v>
      </c>
      <c r="C204" s="7">
        <v>4097</v>
      </c>
      <c r="D204" s="7">
        <v>3860</v>
      </c>
      <c r="E204" s="8">
        <v>7957</v>
      </c>
    </row>
    <row r="205" spans="1:5" x14ac:dyDescent="0.25">
      <c r="A205" s="5">
        <v>33040</v>
      </c>
      <c r="B205" s="6" t="s">
        <v>208</v>
      </c>
      <c r="C205" s="7">
        <v>4252</v>
      </c>
      <c r="D205" s="7">
        <v>4044</v>
      </c>
      <c r="E205" s="8">
        <v>8296</v>
      </c>
    </row>
    <row r="206" spans="1:5" x14ac:dyDescent="0.25">
      <c r="A206" s="5">
        <v>33041</v>
      </c>
      <c r="B206" s="6" t="s">
        <v>209</v>
      </c>
      <c r="C206" s="7">
        <v>1852</v>
      </c>
      <c r="D206" s="7">
        <v>1760</v>
      </c>
      <c r="E206" s="8">
        <v>3612</v>
      </c>
    </row>
    <row r="207" spans="1:5" x14ac:dyDescent="0.25">
      <c r="A207" s="5">
        <v>34002</v>
      </c>
      <c r="B207" s="6" t="s">
        <v>210</v>
      </c>
      <c r="C207" s="7">
        <v>7638</v>
      </c>
      <c r="D207" s="7">
        <v>7586</v>
      </c>
      <c r="E207" s="8">
        <v>15224</v>
      </c>
    </row>
    <row r="208" spans="1:5" x14ac:dyDescent="0.25">
      <c r="A208" s="5">
        <v>34003</v>
      </c>
      <c r="B208" s="6" t="s">
        <v>211</v>
      </c>
      <c r="C208" s="7">
        <v>5085</v>
      </c>
      <c r="D208" s="7">
        <v>5239</v>
      </c>
      <c r="E208" s="8">
        <v>10324</v>
      </c>
    </row>
    <row r="209" spans="1:5" x14ac:dyDescent="0.25">
      <c r="A209" s="5">
        <v>34009</v>
      </c>
      <c r="B209" s="6" t="s">
        <v>212</v>
      </c>
      <c r="C209" s="7">
        <v>6196</v>
      </c>
      <c r="D209" s="7">
        <v>6358</v>
      </c>
      <c r="E209" s="8">
        <v>12554</v>
      </c>
    </row>
    <row r="210" spans="1:5" x14ac:dyDescent="0.25">
      <c r="A210" s="5">
        <v>34013</v>
      </c>
      <c r="B210" s="6" t="s">
        <v>213</v>
      </c>
      <c r="C210" s="7">
        <v>14756</v>
      </c>
      <c r="D210" s="7">
        <v>14846</v>
      </c>
      <c r="E210" s="8">
        <v>29602</v>
      </c>
    </row>
    <row r="211" spans="1:5" x14ac:dyDescent="0.25">
      <c r="A211" s="5">
        <v>34022</v>
      </c>
      <c r="B211" s="6" t="s">
        <v>214</v>
      </c>
      <c r="C211" s="7">
        <v>39029</v>
      </c>
      <c r="D211" s="7">
        <v>40043</v>
      </c>
      <c r="E211" s="8">
        <v>79072</v>
      </c>
    </row>
    <row r="212" spans="1:5" x14ac:dyDescent="0.25">
      <c r="A212" s="5">
        <v>34023</v>
      </c>
      <c r="B212" s="6" t="s">
        <v>215</v>
      </c>
      <c r="C212" s="7">
        <v>6908</v>
      </c>
      <c r="D212" s="7">
        <v>7129</v>
      </c>
      <c r="E212" s="8">
        <v>14037</v>
      </c>
    </row>
    <row r="213" spans="1:5" x14ac:dyDescent="0.25">
      <c r="A213" s="5">
        <v>34025</v>
      </c>
      <c r="B213" s="6" t="s">
        <v>216</v>
      </c>
      <c r="C213" s="7">
        <v>2898</v>
      </c>
      <c r="D213" s="7">
        <v>2970</v>
      </c>
      <c r="E213" s="8">
        <v>5868</v>
      </c>
    </row>
    <row r="214" spans="1:5" x14ac:dyDescent="0.25">
      <c r="A214" s="5">
        <v>34027</v>
      </c>
      <c r="B214" s="6" t="s">
        <v>217</v>
      </c>
      <c r="C214" s="7">
        <v>17130</v>
      </c>
      <c r="D214" s="7">
        <v>17297</v>
      </c>
      <c r="E214" s="8">
        <v>34427</v>
      </c>
    </row>
    <row r="215" spans="1:5" x14ac:dyDescent="0.25">
      <c r="A215" s="5">
        <v>34040</v>
      </c>
      <c r="B215" s="6" t="s">
        <v>218</v>
      </c>
      <c r="C215" s="7">
        <v>19419</v>
      </c>
      <c r="D215" s="7">
        <v>20079</v>
      </c>
      <c r="E215" s="8">
        <v>39498</v>
      </c>
    </row>
    <row r="216" spans="1:5" x14ac:dyDescent="0.25">
      <c r="A216" s="5">
        <v>34041</v>
      </c>
      <c r="B216" s="6" t="s">
        <v>219</v>
      </c>
      <c r="C216" s="7">
        <v>15751</v>
      </c>
      <c r="D216" s="7">
        <v>16052</v>
      </c>
      <c r="E216" s="8">
        <v>31803</v>
      </c>
    </row>
    <row r="217" spans="1:5" x14ac:dyDescent="0.25">
      <c r="A217" s="5">
        <v>34042</v>
      </c>
      <c r="B217" s="6" t="s">
        <v>220</v>
      </c>
      <c r="C217" s="7">
        <v>12711</v>
      </c>
      <c r="D217" s="7">
        <v>12853</v>
      </c>
      <c r="E217" s="8">
        <v>25564</v>
      </c>
    </row>
    <row r="218" spans="1:5" x14ac:dyDescent="0.25">
      <c r="A218" s="5">
        <v>34043</v>
      </c>
      <c r="B218" s="6" t="s">
        <v>221</v>
      </c>
      <c r="C218" s="7">
        <v>988</v>
      </c>
      <c r="D218" s="7">
        <v>1072</v>
      </c>
      <c r="E218" s="8">
        <v>2060</v>
      </c>
    </row>
    <row r="219" spans="1:5" x14ac:dyDescent="0.25">
      <c r="A219" s="5">
        <v>35002</v>
      </c>
      <c r="B219" s="6" t="s">
        <v>222</v>
      </c>
      <c r="C219" s="7">
        <v>8956</v>
      </c>
      <c r="D219" s="7">
        <v>9146</v>
      </c>
      <c r="E219" s="8">
        <v>18102</v>
      </c>
    </row>
    <row r="220" spans="1:5" x14ac:dyDescent="0.25">
      <c r="A220" s="5">
        <v>35005</v>
      </c>
      <c r="B220" s="6" t="s">
        <v>223</v>
      </c>
      <c r="C220" s="7">
        <v>6067</v>
      </c>
      <c r="D220" s="7">
        <v>6195</v>
      </c>
      <c r="E220" s="8">
        <v>12262</v>
      </c>
    </row>
    <row r="221" spans="1:5" x14ac:dyDescent="0.25">
      <c r="A221" s="5">
        <v>35006</v>
      </c>
      <c r="B221" s="6" t="s">
        <v>224</v>
      </c>
      <c r="C221" s="7">
        <v>7242</v>
      </c>
      <c r="D221" s="7">
        <v>7129</v>
      </c>
      <c r="E221" s="8">
        <v>14371</v>
      </c>
    </row>
    <row r="222" spans="1:5" x14ac:dyDescent="0.25">
      <c r="A222" s="5">
        <v>35011</v>
      </c>
      <c r="B222" s="6" t="s">
        <v>225</v>
      </c>
      <c r="C222" s="7">
        <v>9812</v>
      </c>
      <c r="D222" s="7">
        <v>9938</v>
      </c>
      <c r="E222" s="8">
        <v>19750</v>
      </c>
    </row>
    <row r="223" spans="1:5" x14ac:dyDescent="0.25">
      <c r="A223" s="5">
        <v>35013</v>
      </c>
      <c r="B223" s="6" t="s">
        <v>226</v>
      </c>
      <c r="C223" s="7">
        <v>35628</v>
      </c>
      <c r="D223" s="7">
        <v>36745</v>
      </c>
      <c r="E223" s="8">
        <v>72373</v>
      </c>
    </row>
    <row r="224" spans="1:5" x14ac:dyDescent="0.25">
      <c r="A224" s="5">
        <v>35014</v>
      </c>
      <c r="B224" s="6" t="s">
        <v>227</v>
      </c>
      <c r="C224" s="7">
        <v>4980</v>
      </c>
      <c r="D224" s="7">
        <v>4937</v>
      </c>
      <c r="E224" s="8">
        <v>9917</v>
      </c>
    </row>
    <row r="225" spans="1:5" x14ac:dyDescent="0.25">
      <c r="A225" s="5">
        <v>35029</v>
      </c>
      <c r="B225" s="6" t="s">
        <v>228</v>
      </c>
      <c r="C225" s="7">
        <v>6227</v>
      </c>
      <c r="D225" s="7">
        <v>6560</v>
      </c>
      <c r="E225" s="8">
        <v>12787</v>
      </c>
    </row>
    <row r="226" spans="1:5" x14ac:dyDescent="0.25">
      <c r="A226" s="5">
        <v>36006</v>
      </c>
      <c r="B226" s="6" t="s">
        <v>229</v>
      </c>
      <c r="C226" s="7">
        <v>5161</v>
      </c>
      <c r="D226" s="7">
        <v>4997</v>
      </c>
      <c r="E226" s="8">
        <v>10158</v>
      </c>
    </row>
    <row r="227" spans="1:5" x14ac:dyDescent="0.25">
      <c r="A227" s="5">
        <v>36007</v>
      </c>
      <c r="B227" s="6" t="s">
        <v>230</v>
      </c>
      <c r="C227" s="7">
        <v>5686</v>
      </c>
      <c r="D227" s="7">
        <v>5781</v>
      </c>
      <c r="E227" s="8">
        <v>11467</v>
      </c>
    </row>
    <row r="228" spans="1:5" x14ac:dyDescent="0.25">
      <c r="A228" s="5">
        <v>36008</v>
      </c>
      <c r="B228" s="6" t="s">
        <v>231</v>
      </c>
      <c r="C228" s="7">
        <v>14296</v>
      </c>
      <c r="D228" s="7">
        <v>14746</v>
      </c>
      <c r="E228" s="8">
        <v>29042</v>
      </c>
    </row>
    <row r="229" spans="1:5" x14ac:dyDescent="0.25">
      <c r="A229" s="5">
        <v>36010</v>
      </c>
      <c r="B229" s="6" t="s">
        <v>232</v>
      </c>
      <c r="C229" s="7">
        <v>4864</v>
      </c>
      <c r="D229" s="7">
        <v>4911</v>
      </c>
      <c r="E229" s="8">
        <v>9775</v>
      </c>
    </row>
    <row r="230" spans="1:5" x14ac:dyDescent="0.25">
      <c r="A230" s="5">
        <v>36011</v>
      </c>
      <c r="B230" s="6" t="s">
        <v>233</v>
      </c>
      <c r="C230" s="7">
        <v>4620</v>
      </c>
      <c r="D230" s="7">
        <v>4549</v>
      </c>
      <c r="E230" s="8">
        <v>9169</v>
      </c>
    </row>
    <row r="231" spans="1:5" x14ac:dyDescent="0.25">
      <c r="A231" s="5">
        <v>36012</v>
      </c>
      <c r="B231" s="6" t="s">
        <v>234</v>
      </c>
      <c r="C231" s="7">
        <v>5717</v>
      </c>
      <c r="D231" s="7">
        <v>5745</v>
      </c>
      <c r="E231" s="8">
        <v>11462</v>
      </c>
    </row>
    <row r="232" spans="1:5" x14ac:dyDescent="0.25">
      <c r="A232" s="5">
        <v>36015</v>
      </c>
      <c r="B232" s="6" t="s">
        <v>235</v>
      </c>
      <c r="C232" s="7">
        <v>32761</v>
      </c>
      <c r="D232" s="7">
        <v>32841</v>
      </c>
      <c r="E232" s="8">
        <v>65602</v>
      </c>
    </row>
    <row r="233" spans="1:5" x14ac:dyDescent="0.25">
      <c r="A233" s="5">
        <v>36019</v>
      </c>
      <c r="B233" s="6" t="s">
        <v>236</v>
      </c>
      <c r="C233" s="7">
        <v>5930</v>
      </c>
      <c r="D233" s="7">
        <v>5714</v>
      </c>
      <c r="E233" s="8">
        <v>11644</v>
      </c>
    </row>
    <row r="234" spans="1:5" x14ac:dyDescent="0.25">
      <c r="A234" s="5">
        <v>37002</v>
      </c>
      <c r="B234" s="6" t="s">
        <v>237</v>
      </c>
      <c r="C234" s="7">
        <v>4329</v>
      </c>
      <c r="D234" s="7">
        <v>4301</v>
      </c>
      <c r="E234" s="8">
        <v>8630</v>
      </c>
    </row>
    <row r="235" spans="1:5" x14ac:dyDescent="0.25">
      <c r="A235" s="5">
        <v>37007</v>
      </c>
      <c r="B235" s="6" t="s">
        <v>238</v>
      </c>
      <c r="C235" s="7">
        <v>5584</v>
      </c>
      <c r="D235" s="7">
        <v>5520</v>
      </c>
      <c r="E235" s="8">
        <v>11104</v>
      </c>
    </row>
    <row r="236" spans="1:5" x14ac:dyDescent="0.25">
      <c r="A236" s="5">
        <v>37010</v>
      </c>
      <c r="B236" s="6" t="s">
        <v>239</v>
      </c>
      <c r="C236" s="7">
        <v>4002</v>
      </c>
      <c r="D236" s="7">
        <v>4002</v>
      </c>
      <c r="E236" s="8">
        <v>8004</v>
      </c>
    </row>
    <row r="237" spans="1:5" x14ac:dyDescent="0.25">
      <c r="A237" s="5">
        <v>37011</v>
      </c>
      <c r="B237" s="6" t="s">
        <v>240</v>
      </c>
      <c r="C237" s="7">
        <v>3449</v>
      </c>
      <c r="D237" s="7">
        <v>3394</v>
      </c>
      <c r="E237" s="8">
        <v>6843</v>
      </c>
    </row>
    <row r="238" spans="1:5" x14ac:dyDescent="0.25">
      <c r="A238" s="5">
        <v>37012</v>
      </c>
      <c r="B238" s="6" t="s">
        <v>241</v>
      </c>
      <c r="C238" s="7">
        <v>2748</v>
      </c>
      <c r="D238" s="7">
        <v>2753</v>
      </c>
      <c r="E238" s="8">
        <v>5501</v>
      </c>
    </row>
    <row r="239" spans="1:5" x14ac:dyDescent="0.25">
      <c r="A239" s="5">
        <v>37015</v>
      </c>
      <c r="B239" s="6" t="s">
        <v>242</v>
      </c>
      <c r="C239" s="7">
        <v>10387</v>
      </c>
      <c r="D239" s="7">
        <v>10324</v>
      </c>
      <c r="E239" s="8">
        <v>20711</v>
      </c>
    </row>
    <row r="240" spans="1:5" x14ac:dyDescent="0.25">
      <c r="A240" s="5">
        <v>37017</v>
      </c>
      <c r="B240" s="6" t="s">
        <v>243</v>
      </c>
      <c r="C240" s="7">
        <v>5045</v>
      </c>
      <c r="D240" s="7">
        <v>4968</v>
      </c>
      <c r="E240" s="8">
        <v>10013</v>
      </c>
    </row>
    <row r="241" spans="1:5" x14ac:dyDescent="0.25">
      <c r="A241" s="5">
        <v>37018</v>
      </c>
      <c r="B241" s="6" t="s">
        <v>244</v>
      </c>
      <c r="C241" s="7">
        <v>7679</v>
      </c>
      <c r="D241" s="7">
        <v>7506</v>
      </c>
      <c r="E241" s="8">
        <v>15185</v>
      </c>
    </row>
    <row r="242" spans="1:5" x14ac:dyDescent="0.25">
      <c r="A242" s="5">
        <v>37020</v>
      </c>
      <c r="B242" s="6" t="s">
        <v>245</v>
      </c>
      <c r="C242" s="7">
        <v>4659</v>
      </c>
      <c r="D242" s="7">
        <v>4679</v>
      </c>
      <c r="E242" s="8">
        <v>9338</v>
      </c>
    </row>
    <row r="243" spans="1:5" x14ac:dyDescent="0.25">
      <c r="A243" s="5">
        <v>38002</v>
      </c>
      <c r="B243" s="6" t="s">
        <v>246</v>
      </c>
      <c r="C243" s="7">
        <v>2633</v>
      </c>
      <c r="D243" s="7">
        <v>2451</v>
      </c>
      <c r="E243" s="8">
        <v>5084</v>
      </c>
    </row>
    <row r="244" spans="1:5" x14ac:dyDescent="0.25">
      <c r="A244" s="5">
        <v>38008</v>
      </c>
      <c r="B244" s="6" t="s">
        <v>247</v>
      </c>
      <c r="C244" s="7">
        <v>5462</v>
      </c>
      <c r="D244" s="7">
        <v>5636</v>
      </c>
      <c r="E244" s="8">
        <v>11098</v>
      </c>
    </row>
    <row r="245" spans="1:5" x14ac:dyDescent="0.25">
      <c r="A245" s="5">
        <v>38014</v>
      </c>
      <c r="B245" s="6" t="s">
        <v>248</v>
      </c>
      <c r="C245" s="7">
        <v>10791</v>
      </c>
      <c r="D245" s="7">
        <v>11125</v>
      </c>
      <c r="E245" s="8">
        <v>21916</v>
      </c>
    </row>
    <row r="246" spans="1:5" x14ac:dyDescent="0.25">
      <c r="A246" s="5">
        <v>38016</v>
      </c>
      <c r="B246" s="6" t="s">
        <v>249</v>
      </c>
      <c r="C246" s="7">
        <v>5651</v>
      </c>
      <c r="D246" s="7">
        <v>5852</v>
      </c>
      <c r="E246" s="8">
        <v>11503</v>
      </c>
    </row>
    <row r="247" spans="1:5" x14ac:dyDescent="0.25">
      <c r="A247" s="5">
        <v>38025</v>
      </c>
      <c r="B247" s="6" t="s">
        <v>250</v>
      </c>
      <c r="C247" s="7">
        <v>6078</v>
      </c>
      <c r="D247" s="7">
        <v>6347</v>
      </c>
      <c r="E247" s="8">
        <v>12425</v>
      </c>
    </row>
    <row r="248" spans="1:5" x14ac:dyDescent="0.25">
      <c r="A248" s="5">
        <v>41002</v>
      </c>
      <c r="B248" s="6" t="s">
        <v>251</v>
      </c>
      <c r="C248" s="7">
        <v>44207</v>
      </c>
      <c r="D248" s="7">
        <v>45968</v>
      </c>
      <c r="E248" s="8">
        <v>90175</v>
      </c>
    </row>
    <row r="249" spans="1:5" x14ac:dyDescent="0.25">
      <c r="A249" s="5">
        <v>41011</v>
      </c>
      <c r="B249" s="6" t="s">
        <v>252</v>
      </c>
      <c r="C249" s="7">
        <v>10284</v>
      </c>
      <c r="D249" s="7">
        <v>10723</v>
      </c>
      <c r="E249" s="8">
        <v>21007</v>
      </c>
    </row>
    <row r="250" spans="1:5" x14ac:dyDescent="0.25">
      <c r="A250" s="5">
        <v>41018</v>
      </c>
      <c r="B250" s="6" t="s">
        <v>253</v>
      </c>
      <c r="C250" s="7">
        <v>17135</v>
      </c>
      <c r="D250" s="7">
        <v>17610</v>
      </c>
      <c r="E250" s="8">
        <v>34745</v>
      </c>
    </row>
    <row r="251" spans="1:5" x14ac:dyDescent="0.25">
      <c r="A251" s="5">
        <v>41024</v>
      </c>
      <c r="B251" s="6" t="s">
        <v>254</v>
      </c>
      <c r="C251" s="7">
        <v>9548</v>
      </c>
      <c r="D251" s="7">
        <v>9741</v>
      </c>
      <c r="E251" s="8">
        <v>19289</v>
      </c>
    </row>
    <row r="252" spans="1:5" x14ac:dyDescent="0.25">
      <c r="A252" s="5">
        <v>41027</v>
      </c>
      <c r="B252" s="6" t="s">
        <v>255</v>
      </c>
      <c r="C252" s="7">
        <v>9222</v>
      </c>
      <c r="D252" s="7">
        <v>9493</v>
      </c>
      <c r="E252" s="8">
        <v>18715</v>
      </c>
    </row>
    <row r="253" spans="1:5" x14ac:dyDescent="0.25">
      <c r="A253" s="5">
        <v>41034</v>
      </c>
      <c r="B253" s="6" t="s">
        <v>256</v>
      </c>
      <c r="C253" s="7">
        <v>9472</v>
      </c>
      <c r="D253" s="7">
        <v>9699</v>
      </c>
      <c r="E253" s="8">
        <v>19171</v>
      </c>
    </row>
    <row r="254" spans="1:5" x14ac:dyDescent="0.25">
      <c r="A254" s="5">
        <v>41048</v>
      </c>
      <c r="B254" s="6" t="s">
        <v>257</v>
      </c>
      <c r="C254" s="7">
        <v>19728</v>
      </c>
      <c r="D254" s="7">
        <v>20397</v>
      </c>
      <c r="E254" s="8">
        <v>40125</v>
      </c>
    </row>
    <row r="255" spans="1:5" x14ac:dyDescent="0.25">
      <c r="A255" s="5">
        <v>41063</v>
      </c>
      <c r="B255" s="6" t="s">
        <v>258</v>
      </c>
      <c r="C255" s="7">
        <v>5309</v>
      </c>
      <c r="D255" s="7">
        <v>5354</v>
      </c>
      <c r="E255" s="8">
        <v>10663</v>
      </c>
    </row>
    <row r="256" spans="1:5" x14ac:dyDescent="0.25">
      <c r="A256" s="5">
        <v>41081</v>
      </c>
      <c r="B256" s="6" t="s">
        <v>259</v>
      </c>
      <c r="C256" s="7">
        <v>13481</v>
      </c>
      <c r="D256" s="7">
        <v>14219</v>
      </c>
      <c r="E256" s="8">
        <v>27700</v>
      </c>
    </row>
    <row r="257" spans="1:5" x14ac:dyDescent="0.25">
      <c r="A257" s="5">
        <v>41082</v>
      </c>
      <c r="B257" s="6" t="s">
        <v>260</v>
      </c>
      <c r="C257" s="7">
        <v>10254</v>
      </c>
      <c r="D257" s="7">
        <v>10582</v>
      </c>
      <c r="E257" s="8">
        <v>20836</v>
      </c>
    </row>
    <row r="258" spans="1:5" x14ac:dyDescent="0.25">
      <c r="A258" s="5">
        <v>42003</v>
      </c>
      <c r="B258" s="6" t="s">
        <v>261</v>
      </c>
      <c r="C258" s="7">
        <v>7602</v>
      </c>
      <c r="D258" s="7">
        <v>7854</v>
      </c>
      <c r="E258" s="8">
        <v>15456</v>
      </c>
    </row>
    <row r="259" spans="1:5" x14ac:dyDescent="0.25">
      <c r="A259" s="5">
        <v>42004</v>
      </c>
      <c r="B259" s="6" t="s">
        <v>262</v>
      </c>
      <c r="C259" s="7">
        <v>7351</v>
      </c>
      <c r="D259" s="7">
        <v>7544</v>
      </c>
      <c r="E259" s="8">
        <v>14895</v>
      </c>
    </row>
    <row r="260" spans="1:5" x14ac:dyDescent="0.25">
      <c r="A260" s="5">
        <v>42006</v>
      </c>
      <c r="B260" s="6" t="s">
        <v>263</v>
      </c>
      <c r="C260" s="7">
        <v>22949</v>
      </c>
      <c r="D260" s="7">
        <v>23996</v>
      </c>
      <c r="E260" s="8">
        <v>46945</v>
      </c>
    </row>
    <row r="261" spans="1:5" x14ac:dyDescent="0.25">
      <c r="A261" s="5">
        <v>42008</v>
      </c>
      <c r="B261" s="6" t="s">
        <v>264</v>
      </c>
      <c r="C261" s="7">
        <v>12480</v>
      </c>
      <c r="D261" s="7">
        <v>12904</v>
      </c>
      <c r="E261" s="8">
        <v>25384</v>
      </c>
    </row>
    <row r="262" spans="1:5" x14ac:dyDescent="0.25">
      <c r="A262" s="5">
        <v>42010</v>
      </c>
      <c r="B262" s="6" t="s">
        <v>265</v>
      </c>
      <c r="C262" s="7">
        <v>6186</v>
      </c>
      <c r="D262" s="7">
        <v>6339</v>
      </c>
      <c r="E262" s="8">
        <v>12525</v>
      </c>
    </row>
    <row r="263" spans="1:5" x14ac:dyDescent="0.25">
      <c r="A263" s="5">
        <v>42011</v>
      </c>
      <c r="B263" s="6" t="s">
        <v>266</v>
      </c>
      <c r="C263" s="7">
        <v>9834</v>
      </c>
      <c r="D263" s="7">
        <v>10097</v>
      </c>
      <c r="E263" s="8">
        <v>19931</v>
      </c>
    </row>
    <row r="264" spans="1:5" x14ac:dyDescent="0.25">
      <c r="A264" s="5">
        <v>42023</v>
      </c>
      <c r="B264" s="6" t="s">
        <v>267</v>
      </c>
      <c r="C264" s="7">
        <v>5598</v>
      </c>
      <c r="D264" s="7">
        <v>5588</v>
      </c>
      <c r="E264" s="8">
        <v>11186</v>
      </c>
    </row>
    <row r="265" spans="1:5" x14ac:dyDescent="0.25">
      <c r="A265" s="5">
        <v>42025</v>
      </c>
      <c r="B265" s="6" t="s">
        <v>268</v>
      </c>
      <c r="C265" s="7">
        <v>13116</v>
      </c>
      <c r="D265" s="7">
        <v>13668</v>
      </c>
      <c r="E265" s="8">
        <v>26784</v>
      </c>
    </row>
    <row r="266" spans="1:5" x14ac:dyDescent="0.25">
      <c r="A266" s="5">
        <v>42026</v>
      </c>
      <c r="B266" s="6" t="s">
        <v>269</v>
      </c>
      <c r="C266" s="7">
        <v>5942</v>
      </c>
      <c r="D266" s="7">
        <v>6024</v>
      </c>
      <c r="E266" s="8">
        <v>11966</v>
      </c>
    </row>
    <row r="267" spans="1:5" x14ac:dyDescent="0.25">
      <c r="A267" s="5">
        <v>42028</v>
      </c>
      <c r="B267" s="6" t="s">
        <v>270</v>
      </c>
      <c r="C267" s="7">
        <v>10635</v>
      </c>
      <c r="D267" s="7">
        <v>10740</v>
      </c>
      <c r="E267" s="8">
        <v>21375</v>
      </c>
    </row>
    <row r="268" spans="1:5" x14ac:dyDescent="0.25">
      <c r="A268" s="5">
        <v>43002</v>
      </c>
      <c r="B268" s="6" t="s">
        <v>271</v>
      </c>
      <c r="C268" s="7">
        <v>7232</v>
      </c>
      <c r="D268" s="7">
        <v>7412</v>
      </c>
      <c r="E268" s="8">
        <v>14644</v>
      </c>
    </row>
    <row r="269" spans="1:5" x14ac:dyDescent="0.25">
      <c r="A269" s="5">
        <v>43005</v>
      </c>
      <c r="B269" s="6" t="s">
        <v>272</v>
      </c>
      <c r="C269" s="7">
        <v>11068</v>
      </c>
      <c r="D269" s="7">
        <v>11188</v>
      </c>
      <c r="E269" s="8">
        <v>22256</v>
      </c>
    </row>
    <row r="270" spans="1:5" x14ac:dyDescent="0.25">
      <c r="A270" s="5">
        <v>43007</v>
      </c>
      <c r="B270" s="6" t="s">
        <v>273</v>
      </c>
      <c r="C270" s="7">
        <v>3303</v>
      </c>
      <c r="D270" s="7">
        <v>3290</v>
      </c>
      <c r="E270" s="8">
        <v>6593</v>
      </c>
    </row>
    <row r="271" spans="1:5" x14ac:dyDescent="0.25">
      <c r="A271" s="5">
        <v>43010</v>
      </c>
      <c r="B271" s="6" t="s">
        <v>274</v>
      </c>
      <c r="C271" s="7">
        <v>12303</v>
      </c>
      <c r="D271" s="7">
        <v>12317</v>
      </c>
      <c r="E271" s="8">
        <v>24620</v>
      </c>
    </row>
    <row r="272" spans="1:5" x14ac:dyDescent="0.25">
      <c r="A272" s="5">
        <v>43014</v>
      </c>
      <c r="B272" s="6" t="s">
        <v>275</v>
      </c>
      <c r="C272" s="7">
        <v>3690</v>
      </c>
      <c r="D272" s="7">
        <v>3566</v>
      </c>
      <c r="E272" s="8">
        <v>7256</v>
      </c>
    </row>
    <row r="273" spans="1:5" x14ac:dyDescent="0.25">
      <c r="A273" s="5">
        <v>43018</v>
      </c>
      <c r="B273" s="6" t="s">
        <v>276</v>
      </c>
      <c r="C273" s="7">
        <v>6868</v>
      </c>
      <c r="D273" s="7">
        <v>6686</v>
      </c>
      <c r="E273" s="8">
        <v>13554</v>
      </c>
    </row>
    <row r="274" spans="1:5" x14ac:dyDescent="0.25">
      <c r="A274" s="5">
        <v>44012</v>
      </c>
      <c r="B274" s="6" t="s">
        <v>277</v>
      </c>
      <c r="C274" s="7">
        <v>5418</v>
      </c>
      <c r="D274" s="7">
        <v>5698</v>
      </c>
      <c r="E274" s="8">
        <v>11116</v>
      </c>
    </row>
    <row r="275" spans="1:5" x14ac:dyDescent="0.25">
      <c r="A275" s="5">
        <v>44013</v>
      </c>
      <c r="B275" s="6" t="s">
        <v>278</v>
      </c>
      <c r="C275" s="7">
        <v>9357</v>
      </c>
      <c r="D275" s="7">
        <v>9756</v>
      </c>
      <c r="E275" s="8">
        <v>19113</v>
      </c>
    </row>
    <row r="276" spans="1:5" x14ac:dyDescent="0.25">
      <c r="A276" s="5">
        <v>44019</v>
      </c>
      <c r="B276" s="6" t="s">
        <v>279</v>
      </c>
      <c r="C276" s="7">
        <v>17977</v>
      </c>
      <c r="D276" s="7">
        <v>18584</v>
      </c>
      <c r="E276" s="8">
        <v>36561</v>
      </c>
    </row>
    <row r="277" spans="1:5" x14ac:dyDescent="0.25">
      <c r="A277" s="5">
        <v>44020</v>
      </c>
      <c r="B277" s="6" t="s">
        <v>280</v>
      </c>
      <c r="C277" s="7">
        <v>6542</v>
      </c>
      <c r="D277" s="7">
        <v>6671</v>
      </c>
      <c r="E277" s="8">
        <v>13213</v>
      </c>
    </row>
    <row r="278" spans="1:5" x14ac:dyDescent="0.25">
      <c r="A278" s="5">
        <v>44021</v>
      </c>
      <c r="B278" s="6" t="s">
        <v>281</v>
      </c>
      <c r="C278" s="7">
        <v>134144</v>
      </c>
      <c r="D278" s="7">
        <v>134420</v>
      </c>
      <c r="E278" s="8">
        <v>268564</v>
      </c>
    </row>
    <row r="279" spans="1:5" x14ac:dyDescent="0.25">
      <c r="A279" s="5">
        <v>44034</v>
      </c>
      <c r="B279" s="6" t="s">
        <v>282</v>
      </c>
      <c r="C279" s="7">
        <v>11426</v>
      </c>
      <c r="D279" s="7">
        <v>11647</v>
      </c>
      <c r="E279" s="8">
        <v>23073</v>
      </c>
    </row>
    <row r="280" spans="1:5" x14ac:dyDescent="0.25">
      <c r="A280" s="5">
        <v>44040</v>
      </c>
      <c r="B280" s="6" t="s">
        <v>283</v>
      </c>
      <c r="C280" s="7">
        <v>5800</v>
      </c>
      <c r="D280" s="7">
        <v>6168</v>
      </c>
      <c r="E280" s="8">
        <v>11968</v>
      </c>
    </row>
    <row r="281" spans="1:5" x14ac:dyDescent="0.25">
      <c r="A281" s="5">
        <v>44043</v>
      </c>
      <c r="B281" s="6" t="s">
        <v>284</v>
      </c>
      <c r="C281" s="7">
        <v>12405</v>
      </c>
      <c r="D281" s="7">
        <v>12799</v>
      </c>
      <c r="E281" s="8">
        <v>25204</v>
      </c>
    </row>
    <row r="282" spans="1:5" x14ac:dyDescent="0.25">
      <c r="A282" s="5">
        <v>44045</v>
      </c>
      <c r="B282" s="6" t="s">
        <v>285</v>
      </c>
      <c r="C282" s="7">
        <v>3308</v>
      </c>
      <c r="D282" s="7">
        <v>3417</v>
      </c>
      <c r="E282" s="8">
        <v>6725</v>
      </c>
    </row>
    <row r="283" spans="1:5" x14ac:dyDescent="0.25">
      <c r="A283" s="5">
        <v>44048</v>
      </c>
      <c r="B283" s="6" t="s">
        <v>286</v>
      </c>
      <c r="C283" s="7">
        <v>6011</v>
      </c>
      <c r="D283" s="7">
        <v>6213</v>
      </c>
      <c r="E283" s="8">
        <v>12224</v>
      </c>
    </row>
    <row r="284" spans="1:5" x14ac:dyDescent="0.25">
      <c r="A284" s="5">
        <v>44052</v>
      </c>
      <c r="B284" s="6" t="s">
        <v>287</v>
      </c>
      <c r="C284" s="7">
        <v>7039</v>
      </c>
      <c r="D284" s="7">
        <v>6990</v>
      </c>
      <c r="E284" s="8">
        <v>14029</v>
      </c>
    </row>
    <row r="285" spans="1:5" x14ac:dyDescent="0.25">
      <c r="A285" s="5">
        <v>44064</v>
      </c>
      <c r="B285" s="6" t="s">
        <v>288</v>
      </c>
      <c r="C285" s="7">
        <v>3990</v>
      </c>
      <c r="D285" s="7">
        <v>4270</v>
      </c>
      <c r="E285" s="8">
        <v>8260</v>
      </c>
    </row>
    <row r="286" spans="1:5" x14ac:dyDescent="0.25">
      <c r="A286" s="5">
        <v>44073</v>
      </c>
      <c r="B286" s="6" t="s">
        <v>289</v>
      </c>
      <c r="C286" s="7">
        <v>3891</v>
      </c>
      <c r="D286" s="7">
        <v>3950</v>
      </c>
      <c r="E286" s="8">
        <v>7841</v>
      </c>
    </row>
    <row r="287" spans="1:5" x14ac:dyDescent="0.25">
      <c r="A287" s="5">
        <v>44081</v>
      </c>
      <c r="B287" s="6" t="s">
        <v>290</v>
      </c>
      <c r="C287" s="7">
        <v>8062</v>
      </c>
      <c r="D287" s="7">
        <v>7940</v>
      </c>
      <c r="E287" s="8">
        <v>16002</v>
      </c>
    </row>
    <row r="288" spans="1:5" x14ac:dyDescent="0.25">
      <c r="A288" s="5">
        <v>44083</v>
      </c>
      <c r="B288" s="6" t="s">
        <v>291</v>
      </c>
      <c r="C288" s="7">
        <v>22130</v>
      </c>
      <c r="D288" s="7">
        <v>22846</v>
      </c>
      <c r="E288" s="8">
        <v>44976</v>
      </c>
    </row>
    <row r="289" spans="1:5" x14ac:dyDescent="0.25">
      <c r="A289" s="5">
        <v>44084</v>
      </c>
      <c r="B289" s="6" t="s">
        <v>292</v>
      </c>
      <c r="C289" s="7">
        <v>14766</v>
      </c>
      <c r="D289" s="7">
        <v>14768</v>
      </c>
      <c r="E289" s="8">
        <v>29534</v>
      </c>
    </row>
    <row r="290" spans="1:5" x14ac:dyDescent="0.25">
      <c r="A290" s="5">
        <v>44085</v>
      </c>
      <c r="B290" s="6" t="s">
        <v>293</v>
      </c>
      <c r="C290" s="7">
        <v>13197</v>
      </c>
      <c r="D290" s="7">
        <v>13800</v>
      </c>
      <c r="E290" s="8">
        <v>26997</v>
      </c>
    </row>
    <row r="291" spans="1:5" x14ac:dyDescent="0.25">
      <c r="A291" s="5">
        <v>45035</v>
      </c>
      <c r="B291" s="6" t="s">
        <v>294</v>
      </c>
      <c r="C291" s="7">
        <v>16116</v>
      </c>
      <c r="D291" s="7">
        <v>16413</v>
      </c>
      <c r="E291" s="8">
        <v>32529</v>
      </c>
    </row>
    <row r="292" spans="1:5" x14ac:dyDescent="0.25">
      <c r="A292" s="5">
        <v>45041</v>
      </c>
      <c r="B292" s="6" t="s">
        <v>295</v>
      </c>
      <c r="C292" s="7">
        <v>13317</v>
      </c>
      <c r="D292" s="7">
        <v>13761</v>
      </c>
      <c r="E292" s="8">
        <v>27078</v>
      </c>
    </row>
    <row r="293" spans="1:5" x14ac:dyDescent="0.25">
      <c r="A293" s="5">
        <v>45059</v>
      </c>
      <c r="B293" s="6" t="s">
        <v>296</v>
      </c>
      <c r="C293" s="7">
        <v>7415</v>
      </c>
      <c r="D293" s="7">
        <v>7604</v>
      </c>
      <c r="E293" s="8">
        <v>15019</v>
      </c>
    </row>
    <row r="294" spans="1:5" x14ac:dyDescent="0.25">
      <c r="A294" s="5">
        <v>45060</v>
      </c>
      <c r="B294" s="6" t="s">
        <v>297</v>
      </c>
      <c r="C294" s="7">
        <v>3409</v>
      </c>
      <c r="D294" s="7">
        <v>3471</v>
      </c>
      <c r="E294" s="8">
        <v>6880</v>
      </c>
    </row>
    <row r="295" spans="1:5" x14ac:dyDescent="0.25">
      <c r="A295" s="5">
        <v>45061</v>
      </c>
      <c r="B295" s="6" t="s">
        <v>298</v>
      </c>
      <c r="C295" s="7">
        <v>3279</v>
      </c>
      <c r="D295" s="7">
        <v>3276</v>
      </c>
      <c r="E295" s="8">
        <v>6555</v>
      </c>
    </row>
    <row r="296" spans="1:5" x14ac:dyDescent="0.25">
      <c r="A296" s="5">
        <v>45062</v>
      </c>
      <c r="B296" s="6" t="s">
        <v>299</v>
      </c>
      <c r="C296" s="7">
        <v>967</v>
      </c>
      <c r="D296" s="7">
        <v>1065</v>
      </c>
      <c r="E296" s="8">
        <v>2032</v>
      </c>
    </row>
    <row r="297" spans="1:5" x14ac:dyDescent="0.25">
      <c r="A297" s="5">
        <v>45063</v>
      </c>
      <c r="B297" s="6" t="s">
        <v>300</v>
      </c>
      <c r="C297" s="7">
        <v>3405</v>
      </c>
      <c r="D297" s="7">
        <v>3402</v>
      </c>
      <c r="E297" s="8">
        <v>6807</v>
      </c>
    </row>
    <row r="298" spans="1:5" x14ac:dyDescent="0.25">
      <c r="A298" s="5">
        <v>45064</v>
      </c>
      <c r="B298" s="6" t="s">
        <v>301</v>
      </c>
      <c r="C298" s="7">
        <v>3094</v>
      </c>
      <c r="D298" s="7">
        <v>3254</v>
      </c>
      <c r="E298" s="8">
        <v>6348</v>
      </c>
    </row>
    <row r="299" spans="1:5" x14ac:dyDescent="0.25">
      <c r="A299" s="5">
        <v>45065</v>
      </c>
      <c r="B299" s="6" t="s">
        <v>302</v>
      </c>
      <c r="C299" s="7">
        <v>4120</v>
      </c>
      <c r="D299" s="7">
        <v>4197</v>
      </c>
      <c r="E299" s="8">
        <v>8317</v>
      </c>
    </row>
    <row r="300" spans="1:5" x14ac:dyDescent="0.25">
      <c r="A300" s="5">
        <v>45068</v>
      </c>
      <c r="B300" s="6" t="s">
        <v>303</v>
      </c>
      <c r="C300" s="7">
        <v>7942</v>
      </c>
      <c r="D300" s="7">
        <v>8022</v>
      </c>
      <c r="E300" s="8">
        <v>15964</v>
      </c>
    </row>
    <row r="301" spans="1:5" x14ac:dyDescent="0.25">
      <c r="A301" s="5">
        <v>46003</v>
      </c>
      <c r="B301" s="6" t="s">
        <v>304</v>
      </c>
      <c r="C301" s="7">
        <v>25034</v>
      </c>
      <c r="D301" s="7">
        <v>25445</v>
      </c>
      <c r="E301" s="8">
        <v>50479</v>
      </c>
    </row>
    <row r="302" spans="1:5" x14ac:dyDescent="0.25">
      <c r="A302" s="5">
        <v>46013</v>
      </c>
      <c r="B302" s="6" t="s">
        <v>305</v>
      </c>
      <c r="C302" s="7">
        <v>8412</v>
      </c>
      <c r="D302" s="7">
        <v>8651</v>
      </c>
      <c r="E302" s="8">
        <v>17063</v>
      </c>
    </row>
    <row r="303" spans="1:5" x14ac:dyDescent="0.25">
      <c r="A303" s="5">
        <v>46014</v>
      </c>
      <c r="B303" s="6" t="s">
        <v>306</v>
      </c>
      <c r="C303" s="7">
        <v>21363</v>
      </c>
      <c r="D303" s="7">
        <v>21710</v>
      </c>
      <c r="E303" s="8">
        <v>43073</v>
      </c>
    </row>
    <row r="304" spans="1:5" x14ac:dyDescent="0.25">
      <c r="A304" s="5">
        <v>46020</v>
      </c>
      <c r="B304" s="6" t="s">
        <v>307</v>
      </c>
      <c r="C304" s="7">
        <v>9894</v>
      </c>
      <c r="D304" s="7">
        <v>10056</v>
      </c>
      <c r="E304" s="8">
        <v>19950</v>
      </c>
    </row>
    <row r="305" spans="1:5" x14ac:dyDescent="0.25">
      <c r="A305" s="5">
        <v>46021</v>
      </c>
      <c r="B305" s="6" t="s">
        <v>308</v>
      </c>
      <c r="C305" s="7">
        <v>40439</v>
      </c>
      <c r="D305" s="7">
        <v>41529</v>
      </c>
      <c r="E305" s="8">
        <v>81968</v>
      </c>
    </row>
    <row r="306" spans="1:5" x14ac:dyDescent="0.25">
      <c r="A306" s="5">
        <v>46024</v>
      </c>
      <c r="B306" s="6" t="s">
        <v>309</v>
      </c>
      <c r="C306" s="7">
        <v>9537</v>
      </c>
      <c r="D306" s="7">
        <v>9753</v>
      </c>
      <c r="E306" s="8">
        <v>19290</v>
      </c>
    </row>
    <row r="307" spans="1:5" x14ac:dyDescent="0.25">
      <c r="A307" s="5">
        <v>46025</v>
      </c>
      <c r="B307" s="6" t="s">
        <v>310</v>
      </c>
      <c r="C307" s="7">
        <v>15524</v>
      </c>
      <c r="D307" s="7">
        <v>15694</v>
      </c>
      <c r="E307" s="8">
        <v>31218</v>
      </c>
    </row>
    <row r="308" spans="1:5" x14ac:dyDescent="0.25">
      <c r="A308" s="5">
        <v>51004</v>
      </c>
      <c r="B308" s="6" t="s">
        <v>311</v>
      </c>
      <c r="C308" s="7">
        <v>14498</v>
      </c>
      <c r="D308" s="7">
        <v>15462</v>
      </c>
      <c r="E308" s="8">
        <v>29960</v>
      </c>
    </row>
    <row r="309" spans="1:5" x14ac:dyDescent="0.25">
      <c r="A309" s="5">
        <v>51008</v>
      </c>
      <c r="B309" s="6" t="s">
        <v>312</v>
      </c>
      <c r="C309" s="7">
        <v>7050</v>
      </c>
      <c r="D309" s="7">
        <v>7236</v>
      </c>
      <c r="E309" s="8">
        <v>14286</v>
      </c>
    </row>
    <row r="310" spans="1:5" x14ac:dyDescent="0.25">
      <c r="A310" s="5">
        <v>51009</v>
      </c>
      <c r="B310" s="6" t="s">
        <v>313</v>
      </c>
      <c r="C310" s="7">
        <v>5803</v>
      </c>
      <c r="D310" s="7">
        <v>6127</v>
      </c>
      <c r="E310" s="8">
        <v>11930</v>
      </c>
    </row>
    <row r="311" spans="1:5" x14ac:dyDescent="0.25">
      <c r="A311" s="5">
        <v>51012</v>
      </c>
      <c r="B311" s="6" t="s">
        <v>314</v>
      </c>
      <c r="C311" s="7">
        <v>1882</v>
      </c>
      <c r="D311" s="7">
        <v>1951</v>
      </c>
      <c r="E311" s="8">
        <v>3833</v>
      </c>
    </row>
    <row r="312" spans="1:5" x14ac:dyDescent="0.25">
      <c r="A312" s="5">
        <v>51014</v>
      </c>
      <c r="B312" s="6" t="s">
        <v>315</v>
      </c>
      <c r="C312" s="7">
        <v>3482</v>
      </c>
      <c r="D312" s="7">
        <v>3570</v>
      </c>
      <c r="E312" s="8">
        <v>7052</v>
      </c>
    </row>
    <row r="313" spans="1:5" x14ac:dyDescent="0.25">
      <c r="A313" s="5">
        <v>51017</v>
      </c>
      <c r="B313" s="6" t="s">
        <v>316</v>
      </c>
      <c r="C313" s="7">
        <v>2973</v>
      </c>
      <c r="D313" s="7">
        <v>2994</v>
      </c>
      <c r="E313" s="8">
        <v>5967</v>
      </c>
    </row>
    <row r="314" spans="1:5" x14ac:dyDescent="0.25">
      <c r="A314" s="5">
        <v>51019</v>
      </c>
      <c r="B314" s="6" t="s">
        <v>317</v>
      </c>
      <c r="C314" s="7">
        <v>1717</v>
      </c>
      <c r="D314" s="7">
        <v>1711</v>
      </c>
      <c r="E314" s="8">
        <v>3428</v>
      </c>
    </row>
    <row r="315" spans="1:5" x14ac:dyDescent="0.25">
      <c r="A315" s="5">
        <v>51065</v>
      </c>
      <c r="B315" s="6" t="s">
        <v>318</v>
      </c>
      <c r="C315" s="7">
        <v>5949</v>
      </c>
      <c r="D315" s="7">
        <v>6157</v>
      </c>
      <c r="E315" s="8">
        <v>12106</v>
      </c>
    </row>
    <row r="316" spans="1:5" x14ac:dyDescent="0.25">
      <c r="A316" s="5">
        <v>51067</v>
      </c>
      <c r="B316" s="6" t="s">
        <v>319</v>
      </c>
      <c r="C316" s="7">
        <v>6939</v>
      </c>
      <c r="D316" s="7">
        <v>7419</v>
      </c>
      <c r="E316" s="8">
        <v>14358</v>
      </c>
    </row>
    <row r="317" spans="1:5" x14ac:dyDescent="0.25">
      <c r="A317" s="5">
        <v>51068</v>
      </c>
      <c r="B317" s="6" t="s">
        <v>320</v>
      </c>
      <c r="C317" s="7">
        <v>4190</v>
      </c>
      <c r="D317" s="7">
        <v>4241</v>
      </c>
      <c r="E317" s="8">
        <v>8431</v>
      </c>
    </row>
    <row r="318" spans="1:5" x14ac:dyDescent="0.25">
      <c r="A318" s="5">
        <v>51069</v>
      </c>
      <c r="B318" s="6" t="s">
        <v>321</v>
      </c>
      <c r="C318" s="7">
        <v>9324</v>
      </c>
      <c r="D318" s="7">
        <v>9552</v>
      </c>
      <c r="E318" s="8">
        <v>18876</v>
      </c>
    </row>
    <row r="319" spans="1:5" x14ac:dyDescent="0.25">
      <c r="A319" s="5">
        <v>52010</v>
      </c>
      <c r="B319" s="6" t="s">
        <v>322</v>
      </c>
      <c r="C319" s="7">
        <v>7129</v>
      </c>
      <c r="D319" s="7">
        <v>7678</v>
      </c>
      <c r="E319" s="8">
        <v>14807</v>
      </c>
    </row>
    <row r="320" spans="1:5" x14ac:dyDescent="0.25">
      <c r="A320" s="5">
        <v>52011</v>
      </c>
      <c r="B320" s="6" t="s">
        <v>323</v>
      </c>
      <c r="C320" s="7">
        <v>100315</v>
      </c>
      <c r="D320" s="7">
        <v>104278</v>
      </c>
      <c r="E320" s="8">
        <v>204593</v>
      </c>
    </row>
    <row r="321" spans="1:5" x14ac:dyDescent="0.25">
      <c r="A321" s="5">
        <v>52012</v>
      </c>
      <c r="B321" s="6" t="s">
        <v>324</v>
      </c>
      <c r="C321" s="7">
        <v>17089</v>
      </c>
      <c r="D321" s="7">
        <v>18417</v>
      </c>
      <c r="E321" s="8">
        <v>35506</v>
      </c>
    </row>
    <row r="322" spans="1:5" x14ac:dyDescent="0.25">
      <c r="A322" s="5">
        <v>52015</v>
      </c>
      <c r="B322" s="6" t="s">
        <v>325</v>
      </c>
      <c r="C322" s="7">
        <v>15185</v>
      </c>
      <c r="D322" s="7">
        <v>16116</v>
      </c>
      <c r="E322" s="8">
        <v>31301</v>
      </c>
    </row>
    <row r="323" spans="1:5" x14ac:dyDescent="0.25">
      <c r="A323" s="5">
        <v>52018</v>
      </c>
      <c r="B323" s="6" t="s">
        <v>326</v>
      </c>
      <c r="C323" s="7">
        <v>5491</v>
      </c>
      <c r="D323" s="7">
        <v>5843</v>
      </c>
      <c r="E323" s="8">
        <v>11334</v>
      </c>
    </row>
    <row r="324" spans="1:5" x14ac:dyDescent="0.25">
      <c r="A324" s="5">
        <v>52021</v>
      </c>
      <c r="B324" s="6" t="s">
        <v>327</v>
      </c>
      <c r="C324" s="7">
        <v>11071</v>
      </c>
      <c r="D324" s="7">
        <v>11801</v>
      </c>
      <c r="E324" s="8">
        <v>22872</v>
      </c>
    </row>
    <row r="325" spans="1:5" x14ac:dyDescent="0.25">
      <c r="A325" s="5">
        <v>52022</v>
      </c>
      <c r="B325" s="6" t="s">
        <v>328</v>
      </c>
      <c r="C325" s="7">
        <v>8747</v>
      </c>
      <c r="D325" s="7">
        <v>9297</v>
      </c>
      <c r="E325" s="8">
        <v>18044</v>
      </c>
    </row>
    <row r="326" spans="1:5" x14ac:dyDescent="0.25">
      <c r="A326" s="5">
        <v>52025</v>
      </c>
      <c r="B326" s="6" t="s">
        <v>329</v>
      </c>
      <c r="C326" s="7">
        <v>6187</v>
      </c>
      <c r="D326" s="7">
        <v>6649</v>
      </c>
      <c r="E326" s="8">
        <v>12836</v>
      </c>
    </row>
    <row r="327" spans="1:5" x14ac:dyDescent="0.25">
      <c r="A327" s="5">
        <v>52048</v>
      </c>
      <c r="B327" s="6" t="s">
        <v>330</v>
      </c>
      <c r="C327" s="7">
        <v>4779</v>
      </c>
      <c r="D327" s="7">
        <v>5358</v>
      </c>
      <c r="E327" s="8">
        <v>10137</v>
      </c>
    </row>
    <row r="328" spans="1:5" x14ac:dyDescent="0.25">
      <c r="A328" s="5">
        <v>52055</v>
      </c>
      <c r="B328" s="6" t="s">
        <v>331</v>
      </c>
      <c r="C328" s="7">
        <v>8552</v>
      </c>
      <c r="D328" s="7">
        <v>9006</v>
      </c>
      <c r="E328" s="8">
        <v>17558</v>
      </c>
    </row>
    <row r="329" spans="1:5" x14ac:dyDescent="0.25">
      <c r="A329" s="5">
        <v>52074</v>
      </c>
      <c r="B329" s="6" t="s">
        <v>332</v>
      </c>
      <c r="C329" s="7">
        <v>5282</v>
      </c>
      <c r="D329" s="7">
        <v>5636</v>
      </c>
      <c r="E329" s="8">
        <v>10918</v>
      </c>
    </row>
    <row r="330" spans="1:5" x14ac:dyDescent="0.25">
      <c r="A330" s="5">
        <v>52075</v>
      </c>
      <c r="B330" s="6" t="s">
        <v>333</v>
      </c>
      <c r="C330" s="7">
        <v>4638</v>
      </c>
      <c r="D330" s="7">
        <v>4908</v>
      </c>
      <c r="E330" s="8">
        <v>9546</v>
      </c>
    </row>
    <row r="331" spans="1:5" x14ac:dyDescent="0.25">
      <c r="A331" s="5">
        <v>53014</v>
      </c>
      <c r="B331" s="6" t="s">
        <v>334</v>
      </c>
      <c r="C331" s="7">
        <v>9579</v>
      </c>
      <c r="D331" s="7">
        <v>10519</v>
      </c>
      <c r="E331" s="8">
        <v>20098</v>
      </c>
    </row>
    <row r="332" spans="1:5" x14ac:dyDescent="0.25">
      <c r="A332" s="5">
        <v>53020</v>
      </c>
      <c r="B332" s="6" t="s">
        <v>335</v>
      </c>
      <c r="C332" s="7">
        <v>8048</v>
      </c>
      <c r="D332" s="7">
        <v>8541</v>
      </c>
      <c r="E332" s="8">
        <v>16589</v>
      </c>
    </row>
    <row r="333" spans="1:5" x14ac:dyDescent="0.25">
      <c r="A333" s="5">
        <v>53028</v>
      </c>
      <c r="B333" s="6" t="s">
        <v>336</v>
      </c>
      <c r="C333" s="7">
        <v>10347</v>
      </c>
      <c r="D333" s="7">
        <v>11484</v>
      </c>
      <c r="E333" s="8">
        <v>21831</v>
      </c>
    </row>
    <row r="334" spans="1:5" x14ac:dyDescent="0.25">
      <c r="A334" s="5">
        <v>53039</v>
      </c>
      <c r="B334" s="6" t="s">
        <v>337</v>
      </c>
      <c r="C334" s="7">
        <v>3262</v>
      </c>
      <c r="D334" s="7">
        <v>3537</v>
      </c>
      <c r="E334" s="8">
        <v>6799</v>
      </c>
    </row>
    <row r="335" spans="1:5" x14ac:dyDescent="0.25">
      <c r="A335" s="5">
        <v>53044</v>
      </c>
      <c r="B335" s="6" t="s">
        <v>338</v>
      </c>
      <c r="C335" s="7">
        <v>5291</v>
      </c>
      <c r="D335" s="7">
        <v>5578</v>
      </c>
      <c r="E335" s="8">
        <v>10869</v>
      </c>
    </row>
    <row r="336" spans="1:5" x14ac:dyDescent="0.25">
      <c r="A336" s="5">
        <v>53046</v>
      </c>
      <c r="B336" s="6" t="s">
        <v>339</v>
      </c>
      <c r="C336" s="7">
        <v>2272</v>
      </c>
      <c r="D336" s="7">
        <v>2407</v>
      </c>
      <c r="E336" s="8">
        <v>4679</v>
      </c>
    </row>
    <row r="337" spans="1:5" x14ac:dyDescent="0.25">
      <c r="A337" s="5">
        <v>53053</v>
      </c>
      <c r="B337" s="6" t="s">
        <v>340</v>
      </c>
      <c r="C337" s="7">
        <v>47319</v>
      </c>
      <c r="D337" s="7">
        <v>49103</v>
      </c>
      <c r="E337" s="8">
        <v>96422</v>
      </c>
    </row>
    <row r="338" spans="1:5" x14ac:dyDescent="0.25">
      <c r="A338" s="5">
        <v>53065</v>
      </c>
      <c r="B338" s="6" t="s">
        <v>341</v>
      </c>
      <c r="C338" s="7">
        <v>9125</v>
      </c>
      <c r="D338" s="7">
        <v>9878</v>
      </c>
      <c r="E338" s="8">
        <v>19003</v>
      </c>
    </row>
    <row r="339" spans="1:5" x14ac:dyDescent="0.25">
      <c r="A339" s="5">
        <v>53068</v>
      </c>
      <c r="B339" s="6" t="s">
        <v>342</v>
      </c>
      <c r="C339" s="7">
        <v>3340</v>
      </c>
      <c r="D339" s="7">
        <v>3513</v>
      </c>
      <c r="E339" s="8">
        <v>6853</v>
      </c>
    </row>
    <row r="340" spans="1:5" x14ac:dyDescent="0.25">
      <c r="A340" s="5">
        <v>53070</v>
      </c>
      <c r="B340" s="6" t="s">
        <v>343</v>
      </c>
      <c r="C340" s="7">
        <v>11404</v>
      </c>
      <c r="D340" s="7">
        <v>12249</v>
      </c>
      <c r="E340" s="8">
        <v>23653</v>
      </c>
    </row>
    <row r="341" spans="1:5" x14ac:dyDescent="0.25">
      <c r="A341" s="5">
        <v>53082</v>
      </c>
      <c r="B341" s="6" t="s">
        <v>344</v>
      </c>
      <c r="C341" s="7">
        <v>9983</v>
      </c>
      <c r="D341" s="7">
        <v>10699</v>
      </c>
      <c r="E341" s="8">
        <v>20682</v>
      </c>
    </row>
    <row r="342" spans="1:5" x14ac:dyDescent="0.25">
      <c r="A342" s="5">
        <v>53083</v>
      </c>
      <c r="B342" s="6" t="s">
        <v>345</v>
      </c>
      <c r="C342" s="7">
        <v>2538</v>
      </c>
      <c r="D342" s="7">
        <v>2605</v>
      </c>
      <c r="E342" s="8">
        <v>5143</v>
      </c>
    </row>
    <row r="343" spans="1:5" x14ac:dyDescent="0.25">
      <c r="A343" s="5">
        <v>53084</v>
      </c>
      <c r="B343" s="6" t="s">
        <v>346</v>
      </c>
      <c r="C343" s="7">
        <v>3957</v>
      </c>
      <c r="D343" s="7">
        <v>4149</v>
      </c>
      <c r="E343" s="8">
        <v>8106</v>
      </c>
    </row>
    <row r="344" spans="1:5" x14ac:dyDescent="0.25">
      <c r="A344" s="5">
        <v>55004</v>
      </c>
      <c r="B344" s="6" t="s">
        <v>347</v>
      </c>
      <c r="C344" s="7">
        <v>11378</v>
      </c>
      <c r="D344" s="7">
        <v>11778</v>
      </c>
      <c r="E344" s="8">
        <v>23156</v>
      </c>
    </row>
    <row r="345" spans="1:5" x14ac:dyDescent="0.25">
      <c r="A345" s="5">
        <v>55035</v>
      </c>
      <c r="B345" s="6" t="s">
        <v>348</v>
      </c>
      <c r="C345" s="7">
        <v>4340</v>
      </c>
      <c r="D345" s="7">
        <v>4482</v>
      </c>
      <c r="E345" s="8">
        <v>8822</v>
      </c>
    </row>
    <row r="346" spans="1:5" x14ac:dyDescent="0.25">
      <c r="A346" s="5">
        <v>55040</v>
      </c>
      <c r="B346" s="6" t="s">
        <v>349</v>
      </c>
      <c r="C346" s="7">
        <v>13927</v>
      </c>
      <c r="D346" s="7">
        <v>14812</v>
      </c>
      <c r="E346" s="8">
        <v>28739</v>
      </c>
    </row>
    <row r="347" spans="1:5" x14ac:dyDescent="0.25">
      <c r="A347" s="5">
        <v>55050</v>
      </c>
      <c r="B347" s="6" t="s">
        <v>350</v>
      </c>
      <c r="C347" s="7">
        <v>5641</v>
      </c>
      <c r="D347" s="7">
        <v>5839</v>
      </c>
      <c r="E347" s="8">
        <v>11480</v>
      </c>
    </row>
    <row r="348" spans="1:5" x14ac:dyDescent="0.25">
      <c r="A348" s="5">
        <v>55085</v>
      </c>
      <c r="B348" s="6" t="s">
        <v>351</v>
      </c>
      <c r="C348" s="7">
        <v>5579</v>
      </c>
      <c r="D348" s="7">
        <v>5941</v>
      </c>
      <c r="E348" s="8">
        <v>11520</v>
      </c>
    </row>
    <row r="349" spans="1:5" x14ac:dyDescent="0.25">
      <c r="A349" s="5">
        <v>55086</v>
      </c>
      <c r="B349" s="6" t="s">
        <v>352</v>
      </c>
      <c r="C349" s="7">
        <v>11784</v>
      </c>
      <c r="D349" s="7">
        <v>12143</v>
      </c>
      <c r="E349" s="8">
        <v>23927</v>
      </c>
    </row>
    <row r="350" spans="1:5" x14ac:dyDescent="0.25">
      <c r="A350" s="5">
        <v>56001</v>
      </c>
      <c r="B350" s="6" t="s">
        <v>353</v>
      </c>
      <c r="C350" s="7">
        <v>6190</v>
      </c>
      <c r="D350" s="7">
        <v>6414</v>
      </c>
      <c r="E350" s="8">
        <v>12604</v>
      </c>
    </row>
    <row r="351" spans="1:5" x14ac:dyDescent="0.25">
      <c r="A351" s="5">
        <v>56005</v>
      </c>
      <c r="B351" s="6" t="s">
        <v>354</v>
      </c>
      <c r="C351" s="7">
        <v>3590</v>
      </c>
      <c r="D351" s="7">
        <v>3589</v>
      </c>
      <c r="E351" s="8">
        <v>7179</v>
      </c>
    </row>
    <row r="352" spans="1:5" x14ac:dyDescent="0.25">
      <c r="A352" s="5">
        <v>56016</v>
      </c>
      <c r="B352" s="6" t="s">
        <v>355</v>
      </c>
      <c r="C352" s="7">
        <v>4853</v>
      </c>
      <c r="D352" s="7">
        <v>4884</v>
      </c>
      <c r="E352" s="8">
        <v>9737</v>
      </c>
    </row>
    <row r="353" spans="1:5" x14ac:dyDescent="0.25">
      <c r="A353" s="5">
        <v>56022</v>
      </c>
      <c r="B353" s="6" t="s">
        <v>356</v>
      </c>
      <c r="C353" s="7">
        <v>4969</v>
      </c>
      <c r="D353" s="7">
        <v>5094</v>
      </c>
      <c r="E353" s="8">
        <v>10063</v>
      </c>
    </row>
    <row r="354" spans="1:5" x14ac:dyDescent="0.25">
      <c r="A354" s="5">
        <v>56029</v>
      </c>
      <c r="B354" s="6" t="s">
        <v>357</v>
      </c>
      <c r="C354" s="7">
        <v>2047</v>
      </c>
      <c r="D354" s="7">
        <v>2010</v>
      </c>
      <c r="E354" s="8">
        <v>4057</v>
      </c>
    </row>
    <row r="355" spans="1:5" x14ac:dyDescent="0.25">
      <c r="A355" s="5">
        <v>56044</v>
      </c>
      <c r="B355" s="6" t="s">
        <v>358</v>
      </c>
      <c r="C355" s="7">
        <v>2893</v>
      </c>
      <c r="D355" s="7">
        <v>3035</v>
      </c>
      <c r="E355" s="8">
        <v>5928</v>
      </c>
    </row>
    <row r="356" spans="1:5" x14ac:dyDescent="0.25">
      <c r="A356" s="5">
        <v>56049</v>
      </c>
      <c r="B356" s="6" t="s">
        <v>359</v>
      </c>
      <c r="C356" s="7">
        <v>2127</v>
      </c>
      <c r="D356" s="7">
        <v>2123</v>
      </c>
      <c r="E356" s="8">
        <v>4250</v>
      </c>
    </row>
    <row r="357" spans="1:5" x14ac:dyDescent="0.25">
      <c r="A357" s="5">
        <v>56051</v>
      </c>
      <c r="B357" s="6" t="s">
        <v>360</v>
      </c>
      <c r="C357" s="7">
        <v>2633</v>
      </c>
      <c r="D357" s="7">
        <v>2662</v>
      </c>
      <c r="E357" s="8">
        <v>5295</v>
      </c>
    </row>
    <row r="358" spans="1:5" x14ac:dyDescent="0.25">
      <c r="A358" s="5">
        <v>56078</v>
      </c>
      <c r="B358" s="6" t="s">
        <v>361</v>
      </c>
      <c r="C358" s="7">
        <v>7260</v>
      </c>
      <c r="D358" s="7">
        <v>7667</v>
      </c>
      <c r="E358" s="8">
        <v>14927</v>
      </c>
    </row>
    <row r="359" spans="1:5" x14ac:dyDescent="0.25">
      <c r="A359" s="5">
        <v>56086</v>
      </c>
      <c r="B359" s="6" t="s">
        <v>362</v>
      </c>
      <c r="C359" s="7">
        <v>6652</v>
      </c>
      <c r="D359" s="7">
        <v>7166</v>
      </c>
      <c r="E359" s="8">
        <v>13818</v>
      </c>
    </row>
    <row r="360" spans="1:5" x14ac:dyDescent="0.25">
      <c r="A360" s="5">
        <v>56088</v>
      </c>
      <c r="B360" s="6" t="s">
        <v>363</v>
      </c>
      <c r="C360" s="7">
        <v>2428</v>
      </c>
      <c r="D360" s="7">
        <v>2446</v>
      </c>
      <c r="E360" s="8">
        <v>4874</v>
      </c>
    </row>
    <row r="361" spans="1:5" x14ac:dyDescent="0.25">
      <c r="A361" s="5">
        <v>57003</v>
      </c>
      <c r="B361" s="6" t="s">
        <v>364</v>
      </c>
      <c r="C361" s="7">
        <v>3763</v>
      </c>
      <c r="D361" s="7">
        <v>3883</v>
      </c>
      <c r="E361" s="8">
        <v>7646</v>
      </c>
    </row>
    <row r="362" spans="1:5" x14ac:dyDescent="0.25">
      <c r="A362" s="5">
        <v>57018</v>
      </c>
      <c r="B362" s="6" t="s">
        <v>365</v>
      </c>
      <c r="C362" s="7">
        <v>2837</v>
      </c>
      <c r="D362" s="7">
        <v>2853</v>
      </c>
      <c r="E362" s="8">
        <v>5690</v>
      </c>
    </row>
    <row r="363" spans="1:5" x14ac:dyDescent="0.25">
      <c r="A363" s="5">
        <v>57027</v>
      </c>
      <c r="B363" s="6" t="s">
        <v>366</v>
      </c>
      <c r="C363" s="7">
        <v>5247</v>
      </c>
      <c r="D363" s="7">
        <v>5379</v>
      </c>
      <c r="E363" s="8">
        <v>10626</v>
      </c>
    </row>
    <row r="364" spans="1:5" x14ac:dyDescent="0.25">
      <c r="A364" s="5">
        <v>57062</v>
      </c>
      <c r="B364" s="6" t="s">
        <v>367</v>
      </c>
      <c r="C364" s="7">
        <v>2894</v>
      </c>
      <c r="D364" s="7">
        <v>3023</v>
      </c>
      <c r="E364" s="8">
        <v>5917</v>
      </c>
    </row>
    <row r="365" spans="1:5" x14ac:dyDescent="0.25">
      <c r="A365" s="5">
        <v>57064</v>
      </c>
      <c r="B365" s="6" t="s">
        <v>368</v>
      </c>
      <c r="C365" s="7">
        <v>8460</v>
      </c>
      <c r="D365" s="7">
        <v>8777</v>
      </c>
      <c r="E365" s="8">
        <v>17237</v>
      </c>
    </row>
    <row r="366" spans="1:5" x14ac:dyDescent="0.25">
      <c r="A366" s="5">
        <v>57072</v>
      </c>
      <c r="B366" s="6" t="s">
        <v>369</v>
      </c>
      <c r="C366" s="7">
        <v>2624</v>
      </c>
      <c r="D366" s="7">
        <v>2678</v>
      </c>
      <c r="E366" s="8">
        <v>5302</v>
      </c>
    </row>
    <row r="367" spans="1:5" x14ac:dyDescent="0.25">
      <c r="A367" s="5">
        <v>57081</v>
      </c>
      <c r="B367" s="6" t="s">
        <v>370</v>
      </c>
      <c r="C367" s="7">
        <v>34561</v>
      </c>
      <c r="D367" s="7">
        <v>35062</v>
      </c>
      <c r="E367" s="8">
        <v>69623</v>
      </c>
    </row>
    <row r="368" spans="1:5" x14ac:dyDescent="0.25">
      <c r="A368" s="5">
        <v>57093</v>
      </c>
      <c r="B368" s="6" t="s">
        <v>371</v>
      </c>
      <c r="C368" s="7">
        <v>4048</v>
      </c>
      <c r="D368" s="7">
        <v>4106</v>
      </c>
      <c r="E368" s="8">
        <v>8154</v>
      </c>
    </row>
    <row r="369" spans="1:5" x14ac:dyDescent="0.25">
      <c r="A369" s="5">
        <v>57094</v>
      </c>
      <c r="B369" s="6" t="s">
        <v>372</v>
      </c>
      <c r="C369" s="7">
        <v>6835</v>
      </c>
      <c r="D369" s="7">
        <v>7274</v>
      </c>
      <c r="E369" s="8">
        <v>14109</v>
      </c>
    </row>
    <row r="370" spans="1:5" x14ac:dyDescent="0.25">
      <c r="A370" s="5">
        <v>57095</v>
      </c>
      <c r="B370" s="6" t="s">
        <v>373</v>
      </c>
      <c r="C370" s="7">
        <v>1916</v>
      </c>
      <c r="D370" s="7">
        <v>1889</v>
      </c>
      <c r="E370" s="8">
        <v>3805</v>
      </c>
    </row>
    <row r="371" spans="1:5" x14ac:dyDescent="0.25">
      <c r="A371" s="5">
        <v>57096</v>
      </c>
      <c r="B371" s="6" t="s">
        <v>374</v>
      </c>
      <c r="C371" s="7">
        <v>29641</v>
      </c>
      <c r="D371" s="7">
        <v>30872</v>
      </c>
      <c r="E371" s="8">
        <v>60513</v>
      </c>
    </row>
    <row r="372" spans="1:5" x14ac:dyDescent="0.25">
      <c r="A372" s="5">
        <v>57097</v>
      </c>
      <c r="B372" s="6" t="s">
        <v>375</v>
      </c>
      <c r="C372" s="7">
        <v>8949</v>
      </c>
      <c r="D372" s="7">
        <v>9368</v>
      </c>
      <c r="E372" s="8">
        <v>18317</v>
      </c>
    </row>
    <row r="373" spans="1:5" x14ac:dyDescent="0.25">
      <c r="A373" s="5">
        <v>58001</v>
      </c>
      <c r="B373" s="6" t="s">
        <v>376</v>
      </c>
      <c r="C373" s="7">
        <v>39672</v>
      </c>
      <c r="D373" s="7">
        <v>41775</v>
      </c>
      <c r="E373" s="8">
        <v>81447</v>
      </c>
    </row>
    <row r="374" spans="1:5" x14ac:dyDescent="0.25">
      <c r="A374" s="5">
        <v>58002</v>
      </c>
      <c r="B374" s="6" t="s">
        <v>377</v>
      </c>
      <c r="C374" s="7">
        <v>16096</v>
      </c>
      <c r="D374" s="7">
        <v>17573</v>
      </c>
      <c r="E374" s="8">
        <v>33669</v>
      </c>
    </row>
    <row r="375" spans="1:5" x14ac:dyDescent="0.25">
      <c r="A375" s="5">
        <v>58003</v>
      </c>
      <c r="B375" s="6" t="s">
        <v>378</v>
      </c>
      <c r="C375" s="7">
        <v>3964</v>
      </c>
      <c r="D375" s="7">
        <v>4007</v>
      </c>
      <c r="E375" s="8">
        <v>7971</v>
      </c>
    </row>
    <row r="376" spans="1:5" x14ac:dyDescent="0.25">
      <c r="A376" s="5">
        <v>58004</v>
      </c>
      <c r="B376" s="6" t="s">
        <v>379</v>
      </c>
      <c r="C376" s="7">
        <v>9496</v>
      </c>
      <c r="D376" s="7">
        <v>9950</v>
      </c>
      <c r="E376" s="8">
        <v>19446</v>
      </c>
    </row>
    <row r="377" spans="1:5" x14ac:dyDescent="0.25">
      <c r="A377" s="5">
        <v>61003</v>
      </c>
      <c r="B377" s="6" t="s">
        <v>380</v>
      </c>
      <c r="C377" s="7">
        <v>7100</v>
      </c>
      <c r="D377" s="7">
        <v>7430</v>
      </c>
      <c r="E377" s="8">
        <v>14530</v>
      </c>
    </row>
    <row r="378" spans="1:5" x14ac:dyDescent="0.25">
      <c r="A378" s="5">
        <v>61010</v>
      </c>
      <c r="B378" s="6" t="s">
        <v>381</v>
      </c>
      <c r="C378" s="7">
        <v>1655</v>
      </c>
      <c r="D378" s="7">
        <v>1646</v>
      </c>
      <c r="E378" s="8">
        <v>3301</v>
      </c>
    </row>
    <row r="379" spans="1:5" x14ac:dyDescent="0.25">
      <c r="A379" s="5">
        <v>61012</v>
      </c>
      <c r="B379" s="6" t="s">
        <v>382</v>
      </c>
      <c r="C379" s="7">
        <v>2411</v>
      </c>
      <c r="D379" s="7">
        <v>2437</v>
      </c>
      <c r="E379" s="8">
        <v>4848</v>
      </c>
    </row>
    <row r="380" spans="1:5" x14ac:dyDescent="0.25">
      <c r="A380" s="5">
        <v>61019</v>
      </c>
      <c r="B380" s="6" t="s">
        <v>383</v>
      </c>
      <c r="C380" s="7">
        <v>2594</v>
      </c>
      <c r="D380" s="7">
        <v>2523</v>
      </c>
      <c r="E380" s="8">
        <v>5117</v>
      </c>
    </row>
    <row r="381" spans="1:5" x14ac:dyDescent="0.25">
      <c r="A381" s="5">
        <v>61024</v>
      </c>
      <c r="B381" s="6" t="s">
        <v>384</v>
      </c>
      <c r="C381" s="7">
        <v>1878</v>
      </c>
      <c r="D381" s="7">
        <v>1934</v>
      </c>
      <c r="E381" s="8">
        <v>3812</v>
      </c>
    </row>
    <row r="382" spans="1:5" x14ac:dyDescent="0.25">
      <c r="A382" s="5">
        <v>61028</v>
      </c>
      <c r="B382" s="6" t="s">
        <v>385</v>
      </c>
      <c r="C382" s="7">
        <v>2774</v>
      </c>
      <c r="D382" s="7">
        <v>2836</v>
      </c>
      <c r="E382" s="8">
        <v>5610</v>
      </c>
    </row>
    <row r="383" spans="1:5" x14ac:dyDescent="0.25">
      <c r="A383" s="5">
        <v>61031</v>
      </c>
      <c r="B383" s="6" t="s">
        <v>386</v>
      </c>
      <c r="C383" s="7">
        <v>10546</v>
      </c>
      <c r="D383" s="7">
        <v>11214</v>
      </c>
      <c r="E383" s="8">
        <v>21760</v>
      </c>
    </row>
    <row r="384" spans="1:5" x14ac:dyDescent="0.25">
      <c r="A384" s="5">
        <v>61039</v>
      </c>
      <c r="B384" s="6" t="s">
        <v>387</v>
      </c>
      <c r="C384" s="7">
        <v>2772</v>
      </c>
      <c r="D384" s="7">
        <v>2803</v>
      </c>
      <c r="E384" s="8">
        <v>5575</v>
      </c>
    </row>
    <row r="385" spans="1:5" x14ac:dyDescent="0.25">
      <c r="A385" s="5">
        <v>61041</v>
      </c>
      <c r="B385" s="6" t="s">
        <v>388</v>
      </c>
      <c r="C385" s="7">
        <v>2120</v>
      </c>
      <c r="D385" s="7">
        <v>2105</v>
      </c>
      <c r="E385" s="8">
        <v>4225</v>
      </c>
    </row>
    <row r="386" spans="1:5" x14ac:dyDescent="0.25">
      <c r="A386" s="5">
        <v>61043</v>
      </c>
      <c r="B386" s="6" t="s">
        <v>389</v>
      </c>
      <c r="C386" s="7">
        <v>2805</v>
      </c>
      <c r="D386" s="7">
        <v>2995</v>
      </c>
      <c r="E386" s="8">
        <v>5800</v>
      </c>
    </row>
    <row r="387" spans="1:5" x14ac:dyDescent="0.25">
      <c r="A387" s="5">
        <v>61048</v>
      </c>
      <c r="B387" s="6" t="s">
        <v>390</v>
      </c>
      <c r="C387" s="7">
        <v>1386</v>
      </c>
      <c r="D387" s="7">
        <v>1449</v>
      </c>
      <c r="E387" s="8">
        <v>2835</v>
      </c>
    </row>
    <row r="388" spans="1:5" x14ac:dyDescent="0.25">
      <c r="A388" s="5">
        <v>61063</v>
      </c>
      <c r="B388" s="6" t="s">
        <v>391</v>
      </c>
      <c r="C388" s="7">
        <v>2173</v>
      </c>
      <c r="D388" s="7">
        <v>2147</v>
      </c>
      <c r="E388" s="8">
        <v>4320</v>
      </c>
    </row>
    <row r="389" spans="1:5" x14ac:dyDescent="0.25">
      <c r="A389" s="5">
        <v>61068</v>
      </c>
      <c r="B389" s="6" t="s">
        <v>392</v>
      </c>
      <c r="C389" s="7">
        <v>3312</v>
      </c>
      <c r="D389" s="7">
        <v>3456</v>
      </c>
      <c r="E389" s="8">
        <v>6768</v>
      </c>
    </row>
    <row r="390" spans="1:5" x14ac:dyDescent="0.25">
      <c r="A390" s="5">
        <v>61072</v>
      </c>
      <c r="B390" s="6" t="s">
        <v>393</v>
      </c>
      <c r="C390" s="7">
        <v>6863</v>
      </c>
      <c r="D390" s="7">
        <v>7226</v>
      </c>
      <c r="E390" s="8">
        <v>14089</v>
      </c>
    </row>
    <row r="391" spans="1:5" x14ac:dyDescent="0.25">
      <c r="A391" s="5">
        <v>61079</v>
      </c>
      <c r="B391" s="6" t="s">
        <v>394</v>
      </c>
      <c r="C391" s="7">
        <v>2086</v>
      </c>
      <c r="D391" s="7">
        <v>2170</v>
      </c>
      <c r="E391" s="8">
        <v>4256</v>
      </c>
    </row>
    <row r="392" spans="1:5" x14ac:dyDescent="0.25">
      <c r="A392" s="5">
        <v>61080</v>
      </c>
      <c r="B392" s="6" t="s">
        <v>395</v>
      </c>
      <c r="C392" s="7">
        <v>3145</v>
      </c>
      <c r="D392" s="7">
        <v>3171</v>
      </c>
      <c r="E392" s="8">
        <v>6316</v>
      </c>
    </row>
    <row r="393" spans="1:5" x14ac:dyDescent="0.25">
      <c r="A393" s="5">
        <v>61081</v>
      </c>
      <c r="B393" s="6" t="s">
        <v>396</v>
      </c>
      <c r="C393" s="7">
        <v>1339</v>
      </c>
      <c r="D393" s="7">
        <v>1408</v>
      </c>
      <c r="E393" s="8">
        <v>2747</v>
      </c>
    </row>
    <row r="394" spans="1:5" x14ac:dyDescent="0.25">
      <c r="A394" s="5">
        <v>62003</v>
      </c>
      <c r="B394" s="6" t="s">
        <v>397</v>
      </c>
      <c r="C394" s="7">
        <v>13940</v>
      </c>
      <c r="D394" s="7">
        <v>15023</v>
      </c>
      <c r="E394" s="8">
        <v>28963</v>
      </c>
    </row>
    <row r="395" spans="1:5" x14ac:dyDescent="0.25">
      <c r="A395" s="5">
        <v>62006</v>
      </c>
      <c r="B395" s="6" t="s">
        <v>398</v>
      </c>
      <c r="C395" s="7">
        <v>4475</v>
      </c>
      <c r="D395" s="7">
        <v>4777</v>
      </c>
      <c r="E395" s="8">
        <v>9252</v>
      </c>
    </row>
    <row r="396" spans="1:5" x14ac:dyDescent="0.25">
      <c r="A396" s="5">
        <v>62009</v>
      </c>
      <c r="B396" s="6" t="s">
        <v>399</v>
      </c>
      <c r="C396" s="7">
        <v>6452</v>
      </c>
      <c r="D396" s="7">
        <v>6535</v>
      </c>
      <c r="E396" s="8">
        <v>12987</v>
      </c>
    </row>
    <row r="397" spans="1:5" x14ac:dyDescent="0.25">
      <c r="A397" s="5">
        <v>62011</v>
      </c>
      <c r="B397" s="6" t="s">
        <v>400</v>
      </c>
      <c r="C397" s="7">
        <v>4469</v>
      </c>
      <c r="D397" s="7">
        <v>4593</v>
      </c>
      <c r="E397" s="8">
        <v>9062</v>
      </c>
    </row>
    <row r="398" spans="1:5" x14ac:dyDescent="0.25">
      <c r="A398" s="5">
        <v>62015</v>
      </c>
      <c r="B398" s="6" t="s">
        <v>401</v>
      </c>
      <c r="C398" s="7">
        <v>5782</v>
      </c>
      <c r="D398" s="7">
        <v>6230</v>
      </c>
      <c r="E398" s="8">
        <v>12012</v>
      </c>
    </row>
    <row r="399" spans="1:5" x14ac:dyDescent="0.25">
      <c r="A399" s="5">
        <v>62022</v>
      </c>
      <c r="B399" s="6" t="s">
        <v>402</v>
      </c>
      <c r="C399" s="7">
        <v>9860</v>
      </c>
      <c r="D399" s="7">
        <v>10740</v>
      </c>
      <c r="E399" s="8">
        <v>20600</v>
      </c>
    </row>
    <row r="400" spans="1:5" x14ac:dyDescent="0.25">
      <c r="A400" s="5">
        <v>62026</v>
      </c>
      <c r="B400" s="6" t="s">
        <v>403</v>
      </c>
      <c r="C400" s="7">
        <v>2577</v>
      </c>
      <c r="D400" s="7">
        <v>2756</v>
      </c>
      <c r="E400" s="8">
        <v>5333</v>
      </c>
    </row>
    <row r="401" spans="1:5" x14ac:dyDescent="0.25">
      <c r="A401" s="5">
        <v>62027</v>
      </c>
      <c r="B401" s="6" t="s">
        <v>404</v>
      </c>
      <c r="C401" s="7">
        <v>3753</v>
      </c>
      <c r="D401" s="7">
        <v>3922</v>
      </c>
      <c r="E401" s="8">
        <v>7675</v>
      </c>
    </row>
    <row r="402" spans="1:5" x14ac:dyDescent="0.25">
      <c r="A402" s="5">
        <v>62032</v>
      </c>
      <c r="B402" s="6" t="s">
        <v>405</v>
      </c>
      <c r="C402" s="7">
        <v>6230</v>
      </c>
      <c r="D402" s="7">
        <v>6580</v>
      </c>
      <c r="E402" s="8">
        <v>12810</v>
      </c>
    </row>
    <row r="403" spans="1:5" x14ac:dyDescent="0.25">
      <c r="A403" s="5">
        <v>62038</v>
      </c>
      <c r="B403" s="6" t="s">
        <v>406</v>
      </c>
      <c r="C403" s="7">
        <v>7701</v>
      </c>
      <c r="D403" s="7">
        <v>8618</v>
      </c>
      <c r="E403" s="8">
        <v>16319</v>
      </c>
    </row>
    <row r="404" spans="1:5" x14ac:dyDescent="0.25">
      <c r="A404" s="5">
        <v>62051</v>
      </c>
      <c r="B404" s="6" t="s">
        <v>407</v>
      </c>
      <c r="C404" s="7">
        <v>19866</v>
      </c>
      <c r="D404" s="7">
        <v>20967</v>
      </c>
      <c r="E404" s="8">
        <v>40833</v>
      </c>
    </row>
    <row r="405" spans="1:5" x14ac:dyDescent="0.25">
      <c r="A405" s="5">
        <v>62060</v>
      </c>
      <c r="B405" s="6" t="s">
        <v>408</v>
      </c>
      <c r="C405" s="7">
        <v>4809</v>
      </c>
      <c r="D405" s="7">
        <v>4947</v>
      </c>
      <c r="E405" s="8">
        <v>9756</v>
      </c>
    </row>
    <row r="406" spans="1:5" x14ac:dyDescent="0.25">
      <c r="A406" s="5">
        <v>62063</v>
      </c>
      <c r="B406" s="6" t="s">
        <v>409</v>
      </c>
      <c r="C406" s="7">
        <v>98333</v>
      </c>
      <c r="D406" s="7">
        <v>99171</v>
      </c>
      <c r="E406" s="8">
        <v>197504</v>
      </c>
    </row>
    <row r="407" spans="1:5" x14ac:dyDescent="0.25">
      <c r="A407" s="5">
        <v>62079</v>
      </c>
      <c r="B407" s="6" t="s">
        <v>410</v>
      </c>
      <c r="C407" s="7">
        <v>12437</v>
      </c>
      <c r="D407" s="7">
        <v>13279</v>
      </c>
      <c r="E407" s="8">
        <v>25716</v>
      </c>
    </row>
    <row r="408" spans="1:5" x14ac:dyDescent="0.25">
      <c r="A408" s="5">
        <v>62093</v>
      </c>
      <c r="B408" s="6" t="s">
        <v>308</v>
      </c>
      <c r="C408" s="7">
        <v>11897</v>
      </c>
      <c r="D408" s="7">
        <v>12746</v>
      </c>
      <c r="E408" s="8">
        <v>24643</v>
      </c>
    </row>
    <row r="409" spans="1:5" x14ac:dyDescent="0.25">
      <c r="A409" s="5">
        <v>62096</v>
      </c>
      <c r="B409" s="6" t="s">
        <v>411</v>
      </c>
      <c r="C409" s="7">
        <v>31009</v>
      </c>
      <c r="D409" s="7">
        <v>33118</v>
      </c>
      <c r="E409" s="8">
        <v>64127</v>
      </c>
    </row>
    <row r="410" spans="1:5" x14ac:dyDescent="0.25">
      <c r="A410" s="5">
        <v>62099</v>
      </c>
      <c r="B410" s="6" t="s">
        <v>412</v>
      </c>
      <c r="C410" s="7">
        <v>8437</v>
      </c>
      <c r="D410" s="7">
        <v>8884</v>
      </c>
      <c r="E410" s="8">
        <v>17321</v>
      </c>
    </row>
    <row r="411" spans="1:5" x14ac:dyDescent="0.25">
      <c r="A411" s="5">
        <v>62100</v>
      </c>
      <c r="B411" s="6" t="s">
        <v>413</v>
      </c>
      <c r="C411" s="7">
        <v>7451</v>
      </c>
      <c r="D411" s="7">
        <v>7878</v>
      </c>
      <c r="E411" s="8">
        <v>15329</v>
      </c>
    </row>
    <row r="412" spans="1:5" x14ac:dyDescent="0.25">
      <c r="A412" s="5">
        <v>62108</v>
      </c>
      <c r="B412" s="6" t="s">
        <v>414</v>
      </c>
      <c r="C412" s="7">
        <v>8762</v>
      </c>
      <c r="D412" s="7">
        <v>9308</v>
      </c>
      <c r="E412" s="8">
        <v>18070</v>
      </c>
    </row>
    <row r="413" spans="1:5" x14ac:dyDescent="0.25">
      <c r="A413" s="5">
        <v>62118</v>
      </c>
      <c r="B413" s="6" t="s">
        <v>415</v>
      </c>
      <c r="C413" s="7">
        <v>11911</v>
      </c>
      <c r="D413" s="7">
        <v>11838</v>
      </c>
      <c r="E413" s="8">
        <v>23749</v>
      </c>
    </row>
    <row r="414" spans="1:5" x14ac:dyDescent="0.25">
      <c r="A414" s="5">
        <v>62119</v>
      </c>
      <c r="B414" s="6" t="s">
        <v>416</v>
      </c>
      <c r="C414" s="7">
        <v>6569</v>
      </c>
      <c r="D414" s="7">
        <v>6873</v>
      </c>
      <c r="E414" s="8">
        <v>13442</v>
      </c>
    </row>
    <row r="415" spans="1:5" x14ac:dyDescent="0.25">
      <c r="A415" s="5">
        <v>62120</v>
      </c>
      <c r="B415" s="6" t="s">
        <v>417</v>
      </c>
      <c r="C415" s="7">
        <v>12968</v>
      </c>
      <c r="D415" s="7">
        <v>13914</v>
      </c>
      <c r="E415" s="8">
        <v>26882</v>
      </c>
    </row>
    <row r="416" spans="1:5" x14ac:dyDescent="0.25">
      <c r="A416" s="5">
        <v>62121</v>
      </c>
      <c r="B416" s="6" t="s">
        <v>418</v>
      </c>
      <c r="C416" s="7">
        <v>4874</v>
      </c>
      <c r="D416" s="7">
        <v>5130</v>
      </c>
      <c r="E416" s="8">
        <v>10004</v>
      </c>
    </row>
    <row r="417" spans="1:5" x14ac:dyDescent="0.25">
      <c r="A417" s="5">
        <v>62122</v>
      </c>
      <c r="B417" s="6" t="s">
        <v>419</v>
      </c>
      <c r="C417" s="7">
        <v>4304</v>
      </c>
      <c r="D417" s="7">
        <v>4075</v>
      </c>
      <c r="E417" s="8">
        <v>8379</v>
      </c>
    </row>
    <row r="418" spans="1:5" x14ac:dyDescent="0.25">
      <c r="A418" s="5">
        <v>63001</v>
      </c>
      <c r="B418" s="6" t="s">
        <v>420</v>
      </c>
      <c r="C418" s="7">
        <v>2846</v>
      </c>
      <c r="D418" s="7">
        <v>2764</v>
      </c>
      <c r="E418" s="8">
        <v>5610</v>
      </c>
    </row>
    <row r="419" spans="1:5" x14ac:dyDescent="0.25">
      <c r="A419" s="5">
        <v>63003</v>
      </c>
      <c r="B419" s="6" t="s">
        <v>421</v>
      </c>
      <c r="C419" s="7">
        <v>2079</v>
      </c>
      <c r="D419" s="7">
        <v>2148</v>
      </c>
      <c r="E419" s="8">
        <v>4227</v>
      </c>
    </row>
    <row r="420" spans="1:5" x14ac:dyDescent="0.25">
      <c r="A420" s="5">
        <v>63004</v>
      </c>
      <c r="B420" s="6" t="s">
        <v>422</v>
      </c>
      <c r="C420" s="7">
        <v>2272</v>
      </c>
      <c r="D420" s="7">
        <v>2249</v>
      </c>
      <c r="E420" s="8">
        <v>4521</v>
      </c>
    </row>
    <row r="421" spans="1:5" x14ac:dyDescent="0.25">
      <c r="A421" s="5">
        <v>63012</v>
      </c>
      <c r="B421" s="6" t="s">
        <v>423</v>
      </c>
      <c r="C421" s="7">
        <v>2999</v>
      </c>
      <c r="D421" s="7">
        <v>2722</v>
      </c>
      <c r="E421" s="8">
        <v>5721</v>
      </c>
    </row>
    <row r="422" spans="1:5" x14ac:dyDescent="0.25">
      <c r="A422" s="5">
        <v>63013</v>
      </c>
      <c r="B422" s="6" t="s">
        <v>424</v>
      </c>
      <c r="C422" s="7">
        <v>2864</v>
      </c>
      <c r="D422" s="7">
        <v>2865</v>
      </c>
      <c r="E422" s="8">
        <v>5729</v>
      </c>
    </row>
    <row r="423" spans="1:5" x14ac:dyDescent="0.25">
      <c r="A423" s="5">
        <v>63020</v>
      </c>
      <c r="B423" s="6" t="s">
        <v>425</v>
      </c>
      <c r="C423" s="7">
        <v>7559</v>
      </c>
      <c r="D423" s="7">
        <v>7738</v>
      </c>
      <c r="E423" s="8">
        <v>15297</v>
      </c>
    </row>
    <row r="424" spans="1:5" x14ac:dyDescent="0.25">
      <c r="A424" s="5">
        <v>63023</v>
      </c>
      <c r="B424" s="6" t="s">
        <v>426</v>
      </c>
      <c r="C424" s="7">
        <v>9957</v>
      </c>
      <c r="D424" s="7">
        <v>10350</v>
      </c>
      <c r="E424" s="8">
        <v>20307</v>
      </c>
    </row>
    <row r="425" spans="1:5" x14ac:dyDescent="0.25">
      <c r="A425" s="5">
        <v>63035</v>
      </c>
      <c r="B425" s="6" t="s">
        <v>427</v>
      </c>
      <c r="C425" s="7">
        <v>8811</v>
      </c>
      <c r="D425" s="7">
        <v>9057</v>
      </c>
      <c r="E425" s="8">
        <v>17868</v>
      </c>
    </row>
    <row r="426" spans="1:5" x14ac:dyDescent="0.25">
      <c r="A426" s="5">
        <v>63038</v>
      </c>
      <c r="B426" s="6" t="s">
        <v>428</v>
      </c>
      <c r="C426" s="7">
        <v>4522</v>
      </c>
      <c r="D426" s="7">
        <v>4538</v>
      </c>
      <c r="E426" s="8">
        <v>9060</v>
      </c>
    </row>
    <row r="427" spans="1:5" x14ac:dyDescent="0.25">
      <c r="A427" s="5">
        <v>63040</v>
      </c>
      <c r="B427" s="6" t="s">
        <v>429</v>
      </c>
      <c r="C427" s="7">
        <v>5542</v>
      </c>
      <c r="D427" s="7">
        <v>5805</v>
      </c>
      <c r="E427" s="8">
        <v>11347</v>
      </c>
    </row>
    <row r="428" spans="1:5" x14ac:dyDescent="0.25">
      <c r="A428" s="5">
        <v>63045</v>
      </c>
      <c r="B428" s="6" t="s">
        <v>430</v>
      </c>
      <c r="C428" s="7">
        <v>1844</v>
      </c>
      <c r="D428" s="7">
        <v>1795</v>
      </c>
      <c r="E428" s="8">
        <v>3639</v>
      </c>
    </row>
    <row r="429" spans="1:5" x14ac:dyDescent="0.25">
      <c r="A429" s="5">
        <v>63046</v>
      </c>
      <c r="B429" s="6" t="s">
        <v>431</v>
      </c>
      <c r="C429" s="7">
        <v>2804</v>
      </c>
      <c r="D429" s="7">
        <v>2853</v>
      </c>
      <c r="E429" s="8">
        <v>5657</v>
      </c>
    </row>
    <row r="430" spans="1:5" x14ac:dyDescent="0.25">
      <c r="A430" s="5">
        <v>63048</v>
      </c>
      <c r="B430" s="6" t="s">
        <v>432</v>
      </c>
      <c r="C430" s="7">
        <v>3035</v>
      </c>
      <c r="D430" s="7">
        <v>2981</v>
      </c>
      <c r="E430" s="8">
        <v>6016</v>
      </c>
    </row>
    <row r="431" spans="1:5" x14ac:dyDescent="0.25">
      <c r="A431" s="5">
        <v>63049</v>
      </c>
      <c r="B431" s="6" t="s">
        <v>433</v>
      </c>
      <c r="C431" s="7">
        <v>6236</v>
      </c>
      <c r="D431" s="7">
        <v>6670</v>
      </c>
      <c r="E431" s="8">
        <v>12906</v>
      </c>
    </row>
    <row r="432" spans="1:5" x14ac:dyDescent="0.25">
      <c r="A432" s="5">
        <v>63057</v>
      </c>
      <c r="B432" s="6" t="s">
        <v>434</v>
      </c>
      <c r="C432" s="7">
        <v>2036</v>
      </c>
      <c r="D432" s="7">
        <v>2055</v>
      </c>
      <c r="E432" s="8">
        <v>4091</v>
      </c>
    </row>
    <row r="433" spans="1:5" x14ac:dyDescent="0.25">
      <c r="A433" s="5">
        <v>63058</v>
      </c>
      <c r="B433" s="6" t="s">
        <v>435</v>
      </c>
      <c r="C433" s="7">
        <v>4568</v>
      </c>
      <c r="D433" s="7">
        <v>4714</v>
      </c>
      <c r="E433" s="8">
        <v>9282</v>
      </c>
    </row>
    <row r="434" spans="1:5" x14ac:dyDescent="0.25">
      <c r="A434" s="5">
        <v>63061</v>
      </c>
      <c r="B434" s="6" t="s">
        <v>436</v>
      </c>
      <c r="C434" s="7">
        <v>5479</v>
      </c>
      <c r="D434" s="7">
        <v>5654</v>
      </c>
      <c r="E434" s="8">
        <v>11133</v>
      </c>
    </row>
    <row r="435" spans="1:5" x14ac:dyDescent="0.25">
      <c r="A435" s="5">
        <v>63067</v>
      </c>
      <c r="B435" s="6" t="s">
        <v>437</v>
      </c>
      <c r="C435" s="7">
        <v>5018</v>
      </c>
      <c r="D435" s="7">
        <v>5033</v>
      </c>
      <c r="E435" s="8">
        <v>10051</v>
      </c>
    </row>
    <row r="436" spans="1:5" x14ac:dyDescent="0.25">
      <c r="A436" s="5">
        <v>63072</v>
      </c>
      <c r="B436" s="6" t="s">
        <v>438</v>
      </c>
      <c r="C436" s="7">
        <v>5124</v>
      </c>
      <c r="D436" s="7">
        <v>5201</v>
      </c>
      <c r="E436" s="8">
        <v>10325</v>
      </c>
    </row>
    <row r="437" spans="1:5" x14ac:dyDescent="0.25">
      <c r="A437" s="5">
        <v>63073</v>
      </c>
      <c r="B437" s="6" t="s">
        <v>439</v>
      </c>
      <c r="C437" s="7">
        <v>3664</v>
      </c>
      <c r="D437" s="7">
        <v>3589</v>
      </c>
      <c r="E437" s="8">
        <v>7253</v>
      </c>
    </row>
    <row r="438" spans="1:5" x14ac:dyDescent="0.25">
      <c r="A438" s="5">
        <v>63075</v>
      </c>
      <c r="B438" s="6" t="s">
        <v>440</v>
      </c>
      <c r="C438" s="7">
        <v>1587</v>
      </c>
      <c r="D438" s="7">
        <v>1607</v>
      </c>
      <c r="E438" s="8">
        <v>3194</v>
      </c>
    </row>
    <row r="439" spans="1:5" x14ac:dyDescent="0.25">
      <c r="A439" s="5">
        <v>63076</v>
      </c>
      <c r="B439" s="6" t="s">
        <v>441</v>
      </c>
      <c r="C439" s="7">
        <v>5967</v>
      </c>
      <c r="D439" s="7">
        <v>6187</v>
      </c>
      <c r="E439" s="8">
        <v>12154</v>
      </c>
    </row>
    <row r="440" spans="1:5" x14ac:dyDescent="0.25">
      <c r="A440" s="5">
        <v>63079</v>
      </c>
      <c r="B440" s="6" t="s">
        <v>442</v>
      </c>
      <c r="C440" s="7">
        <v>27142</v>
      </c>
      <c r="D440" s="7">
        <v>28434</v>
      </c>
      <c r="E440" s="8">
        <v>55576</v>
      </c>
    </row>
    <row r="441" spans="1:5" x14ac:dyDescent="0.25">
      <c r="A441" s="5">
        <v>63080</v>
      </c>
      <c r="B441" s="6" t="s">
        <v>443</v>
      </c>
      <c r="C441" s="7">
        <v>3825</v>
      </c>
      <c r="D441" s="7">
        <v>3717</v>
      </c>
      <c r="E441" s="8">
        <v>7542</v>
      </c>
    </row>
    <row r="442" spans="1:5" x14ac:dyDescent="0.25">
      <c r="A442" s="5">
        <v>63084</v>
      </c>
      <c r="B442" s="6" t="s">
        <v>444</v>
      </c>
      <c r="C442" s="7">
        <v>5163</v>
      </c>
      <c r="D442" s="7">
        <v>5367</v>
      </c>
      <c r="E442" s="8">
        <v>10530</v>
      </c>
    </row>
    <row r="443" spans="1:5" x14ac:dyDescent="0.25">
      <c r="A443" s="5">
        <v>63086</v>
      </c>
      <c r="B443" s="6" t="s">
        <v>445</v>
      </c>
      <c r="C443" s="7">
        <v>1265</v>
      </c>
      <c r="D443" s="7">
        <v>1256</v>
      </c>
      <c r="E443" s="8">
        <v>2521</v>
      </c>
    </row>
    <row r="444" spans="1:5" x14ac:dyDescent="0.25">
      <c r="A444" s="5">
        <v>63087</v>
      </c>
      <c r="B444" s="6" t="s">
        <v>446</v>
      </c>
      <c r="C444" s="7">
        <v>2023</v>
      </c>
      <c r="D444" s="7">
        <v>1949</v>
      </c>
      <c r="E444" s="8">
        <v>3972</v>
      </c>
    </row>
    <row r="445" spans="1:5" x14ac:dyDescent="0.25">
      <c r="A445" s="5">
        <v>63088</v>
      </c>
      <c r="B445" s="6" t="s">
        <v>447</v>
      </c>
      <c r="C445" s="7">
        <v>5337</v>
      </c>
      <c r="D445" s="7">
        <v>5422</v>
      </c>
      <c r="E445" s="8">
        <v>10759</v>
      </c>
    </row>
    <row r="446" spans="1:5" x14ac:dyDescent="0.25">
      <c r="A446" s="5">
        <v>63089</v>
      </c>
      <c r="B446" s="6" t="s">
        <v>448</v>
      </c>
      <c r="C446" s="7">
        <v>2835</v>
      </c>
      <c r="D446" s="7">
        <v>2821</v>
      </c>
      <c r="E446" s="8">
        <v>5656</v>
      </c>
    </row>
    <row r="447" spans="1:5" x14ac:dyDescent="0.25">
      <c r="A447" s="5">
        <v>64008</v>
      </c>
      <c r="B447" s="6" t="s">
        <v>449</v>
      </c>
      <c r="C447" s="7">
        <v>1675</v>
      </c>
      <c r="D447" s="7">
        <v>1672</v>
      </c>
      <c r="E447" s="8">
        <v>3347</v>
      </c>
    </row>
    <row r="448" spans="1:5" x14ac:dyDescent="0.25">
      <c r="A448" s="5">
        <v>64015</v>
      </c>
      <c r="B448" s="6" t="s">
        <v>450</v>
      </c>
      <c r="C448" s="7">
        <v>3242</v>
      </c>
      <c r="D448" s="7">
        <v>3248</v>
      </c>
      <c r="E448" s="8">
        <v>6490</v>
      </c>
    </row>
    <row r="449" spans="1:5" x14ac:dyDescent="0.25">
      <c r="A449" s="5">
        <v>64021</v>
      </c>
      <c r="B449" s="6" t="s">
        <v>451</v>
      </c>
      <c r="C449" s="7">
        <v>1771</v>
      </c>
      <c r="D449" s="7">
        <v>1773</v>
      </c>
      <c r="E449" s="8">
        <v>3544</v>
      </c>
    </row>
    <row r="450" spans="1:5" x14ac:dyDescent="0.25">
      <c r="A450" s="5">
        <v>64023</v>
      </c>
      <c r="B450" s="6" t="s">
        <v>452</v>
      </c>
      <c r="C450" s="7">
        <v>1584</v>
      </c>
      <c r="D450" s="7">
        <v>1567</v>
      </c>
      <c r="E450" s="8">
        <v>3151</v>
      </c>
    </row>
    <row r="451" spans="1:5" x14ac:dyDescent="0.25">
      <c r="A451" s="5">
        <v>64025</v>
      </c>
      <c r="B451" s="6" t="s">
        <v>453</v>
      </c>
      <c r="C451" s="7">
        <v>1710</v>
      </c>
      <c r="D451" s="7">
        <v>1720</v>
      </c>
      <c r="E451" s="8">
        <v>3430</v>
      </c>
    </row>
    <row r="452" spans="1:5" x14ac:dyDescent="0.25">
      <c r="A452" s="5">
        <v>64029</v>
      </c>
      <c r="B452" s="6" t="s">
        <v>454</v>
      </c>
      <c r="C452" s="7">
        <v>1770</v>
      </c>
      <c r="D452" s="7">
        <v>1794</v>
      </c>
      <c r="E452" s="8">
        <v>3564</v>
      </c>
    </row>
    <row r="453" spans="1:5" x14ac:dyDescent="0.25">
      <c r="A453" s="5">
        <v>64034</v>
      </c>
      <c r="B453" s="6" t="s">
        <v>455</v>
      </c>
      <c r="C453" s="7">
        <v>8251</v>
      </c>
      <c r="D453" s="7">
        <v>8771</v>
      </c>
      <c r="E453" s="8">
        <v>17022</v>
      </c>
    </row>
    <row r="454" spans="1:5" x14ac:dyDescent="0.25">
      <c r="A454" s="5">
        <v>64047</v>
      </c>
      <c r="B454" s="6" t="s">
        <v>456</v>
      </c>
      <c r="C454" s="7">
        <v>1662</v>
      </c>
      <c r="D454" s="7">
        <v>1701</v>
      </c>
      <c r="E454" s="8">
        <v>3363</v>
      </c>
    </row>
    <row r="455" spans="1:5" x14ac:dyDescent="0.25">
      <c r="A455" s="5">
        <v>64056</v>
      </c>
      <c r="B455" s="6" t="s">
        <v>457</v>
      </c>
      <c r="C455" s="7">
        <v>1956</v>
      </c>
      <c r="D455" s="7">
        <v>2074</v>
      </c>
      <c r="E455" s="8">
        <v>4030</v>
      </c>
    </row>
    <row r="456" spans="1:5" x14ac:dyDescent="0.25">
      <c r="A456" s="5">
        <v>64063</v>
      </c>
      <c r="B456" s="6" t="s">
        <v>458</v>
      </c>
      <c r="C456" s="7">
        <v>2966</v>
      </c>
      <c r="D456" s="7">
        <v>3098</v>
      </c>
      <c r="E456" s="8">
        <v>6064</v>
      </c>
    </row>
    <row r="457" spans="1:5" x14ac:dyDescent="0.25">
      <c r="A457" s="5">
        <v>64065</v>
      </c>
      <c r="B457" s="6" t="s">
        <v>459</v>
      </c>
      <c r="C457" s="7">
        <v>3531</v>
      </c>
      <c r="D457" s="7">
        <v>3670</v>
      </c>
      <c r="E457" s="8">
        <v>7201</v>
      </c>
    </row>
    <row r="458" spans="1:5" x14ac:dyDescent="0.25">
      <c r="A458" s="5">
        <v>64074</v>
      </c>
      <c r="B458" s="6" t="s">
        <v>460</v>
      </c>
      <c r="C458" s="7">
        <v>7325</v>
      </c>
      <c r="D458" s="7">
        <v>8130</v>
      </c>
      <c r="E458" s="8">
        <v>15455</v>
      </c>
    </row>
    <row r="459" spans="1:5" x14ac:dyDescent="0.25">
      <c r="A459" s="5">
        <v>64075</v>
      </c>
      <c r="B459" s="6" t="s">
        <v>461</v>
      </c>
      <c r="C459" s="7">
        <v>1560</v>
      </c>
      <c r="D459" s="7">
        <v>1596</v>
      </c>
      <c r="E459" s="8">
        <v>3156</v>
      </c>
    </row>
    <row r="460" spans="1:5" x14ac:dyDescent="0.25">
      <c r="A460" s="5">
        <v>64076</v>
      </c>
      <c r="B460" s="6" t="s">
        <v>462</v>
      </c>
      <c r="C460" s="7">
        <v>2073</v>
      </c>
      <c r="D460" s="7">
        <v>2018</v>
      </c>
      <c r="E460" s="8">
        <v>4091</v>
      </c>
    </row>
    <row r="461" spans="1:5" x14ac:dyDescent="0.25">
      <c r="A461" s="5">
        <v>71002</v>
      </c>
      <c r="B461" s="6" t="s">
        <v>463</v>
      </c>
      <c r="C461" s="7">
        <v>4051</v>
      </c>
      <c r="D461" s="7">
        <v>4170</v>
      </c>
      <c r="E461" s="8">
        <v>8221</v>
      </c>
    </row>
    <row r="462" spans="1:5" x14ac:dyDescent="0.25">
      <c r="A462" s="5">
        <v>71004</v>
      </c>
      <c r="B462" s="6" t="s">
        <v>464</v>
      </c>
      <c r="C462" s="7">
        <v>24005</v>
      </c>
      <c r="D462" s="7">
        <v>23948</v>
      </c>
      <c r="E462" s="8">
        <v>47953</v>
      </c>
    </row>
    <row r="463" spans="1:5" x14ac:dyDescent="0.25">
      <c r="A463" s="5">
        <v>71011</v>
      </c>
      <c r="B463" s="6" t="s">
        <v>465</v>
      </c>
      <c r="C463" s="7">
        <v>9682</v>
      </c>
      <c r="D463" s="7">
        <v>9745</v>
      </c>
      <c r="E463" s="8">
        <v>19427</v>
      </c>
    </row>
    <row r="464" spans="1:5" x14ac:dyDescent="0.25">
      <c r="A464" s="5">
        <v>71016</v>
      </c>
      <c r="B464" s="6" t="s">
        <v>466</v>
      </c>
      <c r="C464" s="7">
        <v>33424</v>
      </c>
      <c r="D464" s="7">
        <v>34184</v>
      </c>
      <c r="E464" s="8">
        <v>67608</v>
      </c>
    </row>
    <row r="465" spans="1:5" x14ac:dyDescent="0.25">
      <c r="A465" s="5">
        <v>71017</v>
      </c>
      <c r="B465" s="6" t="s">
        <v>467</v>
      </c>
      <c r="C465" s="7">
        <v>4348</v>
      </c>
      <c r="D465" s="7">
        <v>4320</v>
      </c>
      <c r="E465" s="8">
        <v>8668</v>
      </c>
    </row>
    <row r="466" spans="1:5" x14ac:dyDescent="0.25">
      <c r="A466" s="5">
        <v>71020</v>
      </c>
      <c r="B466" s="6" t="s">
        <v>468</v>
      </c>
      <c r="C466" s="7">
        <v>4791</v>
      </c>
      <c r="D466" s="7">
        <v>4771</v>
      </c>
      <c r="E466" s="8">
        <v>9562</v>
      </c>
    </row>
    <row r="467" spans="1:5" x14ac:dyDescent="0.25">
      <c r="A467" s="5">
        <v>71022</v>
      </c>
      <c r="B467" s="6" t="s">
        <v>469</v>
      </c>
      <c r="C467" s="7">
        <v>39439</v>
      </c>
      <c r="D467" s="7">
        <v>41178</v>
      </c>
      <c r="E467" s="8">
        <v>80617</v>
      </c>
    </row>
    <row r="468" spans="1:5" x14ac:dyDescent="0.25">
      <c r="A468" s="5">
        <v>71024</v>
      </c>
      <c r="B468" s="6" t="s">
        <v>470</v>
      </c>
      <c r="C468" s="7">
        <v>6350</v>
      </c>
      <c r="D468" s="7">
        <v>6471</v>
      </c>
      <c r="E468" s="8">
        <v>12821</v>
      </c>
    </row>
    <row r="469" spans="1:5" x14ac:dyDescent="0.25">
      <c r="A469" s="5">
        <v>71034</v>
      </c>
      <c r="B469" s="6" t="s">
        <v>471</v>
      </c>
      <c r="C469" s="7">
        <v>8674</v>
      </c>
      <c r="D469" s="7">
        <v>8267</v>
      </c>
      <c r="E469" s="8">
        <v>16941</v>
      </c>
    </row>
    <row r="470" spans="1:5" x14ac:dyDescent="0.25">
      <c r="A470" s="5">
        <v>71037</v>
      </c>
      <c r="B470" s="6" t="s">
        <v>472</v>
      </c>
      <c r="C470" s="7">
        <v>7783</v>
      </c>
      <c r="D470" s="7">
        <v>7599</v>
      </c>
      <c r="E470" s="8">
        <v>15382</v>
      </c>
    </row>
    <row r="471" spans="1:5" x14ac:dyDescent="0.25">
      <c r="A471" s="5">
        <v>71045</v>
      </c>
      <c r="B471" s="6" t="s">
        <v>473</v>
      </c>
      <c r="C471" s="7">
        <v>3514</v>
      </c>
      <c r="D471" s="7">
        <v>3686</v>
      </c>
      <c r="E471" s="8">
        <v>7200</v>
      </c>
    </row>
    <row r="472" spans="1:5" x14ac:dyDescent="0.25">
      <c r="A472" s="5">
        <v>71053</v>
      </c>
      <c r="B472" s="6" t="s">
        <v>474</v>
      </c>
      <c r="C472" s="7">
        <v>20856</v>
      </c>
      <c r="D472" s="7">
        <v>21101</v>
      </c>
      <c r="E472" s="8">
        <v>41957</v>
      </c>
    </row>
    <row r="473" spans="1:5" x14ac:dyDescent="0.25">
      <c r="A473" s="5">
        <v>71057</v>
      </c>
      <c r="B473" s="6" t="s">
        <v>475</v>
      </c>
      <c r="C473" s="7">
        <v>9340</v>
      </c>
      <c r="D473" s="7">
        <v>9496</v>
      </c>
      <c r="E473" s="8">
        <v>18836</v>
      </c>
    </row>
    <row r="474" spans="1:5" x14ac:dyDescent="0.25">
      <c r="A474" s="5">
        <v>71066</v>
      </c>
      <c r="B474" s="6" t="s">
        <v>476</v>
      </c>
      <c r="C474" s="7">
        <v>10723</v>
      </c>
      <c r="D474" s="7">
        <v>10948</v>
      </c>
      <c r="E474" s="8">
        <v>21671</v>
      </c>
    </row>
    <row r="475" spans="1:5" x14ac:dyDescent="0.25">
      <c r="A475" s="5">
        <v>71067</v>
      </c>
      <c r="B475" s="6" t="s">
        <v>477</v>
      </c>
      <c r="C475" s="7">
        <v>3709</v>
      </c>
      <c r="D475" s="7">
        <v>3638</v>
      </c>
      <c r="E475" s="8">
        <v>7347</v>
      </c>
    </row>
    <row r="476" spans="1:5" x14ac:dyDescent="0.25">
      <c r="A476" s="5">
        <v>71069</v>
      </c>
      <c r="B476" s="6" t="s">
        <v>478</v>
      </c>
      <c r="C476" s="7">
        <v>5672</v>
      </c>
      <c r="D476" s="7">
        <v>5680</v>
      </c>
      <c r="E476" s="8">
        <v>11352</v>
      </c>
    </row>
    <row r="477" spans="1:5" x14ac:dyDescent="0.25">
      <c r="A477" s="5">
        <v>71070</v>
      </c>
      <c r="B477" s="6" t="s">
        <v>479</v>
      </c>
      <c r="C477" s="7">
        <v>17323</v>
      </c>
      <c r="D477" s="7">
        <v>17499</v>
      </c>
      <c r="E477" s="8">
        <v>34822</v>
      </c>
    </row>
    <row r="478" spans="1:5" x14ac:dyDescent="0.25">
      <c r="A478" s="5">
        <v>72003</v>
      </c>
      <c r="B478" s="6" t="s">
        <v>480</v>
      </c>
      <c r="C478" s="7">
        <v>6904</v>
      </c>
      <c r="D478" s="7">
        <v>6852</v>
      </c>
      <c r="E478" s="8">
        <v>13756</v>
      </c>
    </row>
    <row r="479" spans="1:5" x14ac:dyDescent="0.25">
      <c r="A479" s="5">
        <v>72004</v>
      </c>
      <c r="B479" s="6" t="s">
        <v>481</v>
      </c>
      <c r="C479" s="7">
        <v>8284</v>
      </c>
      <c r="D479" s="7">
        <v>8417</v>
      </c>
      <c r="E479" s="8">
        <v>16701</v>
      </c>
    </row>
    <row r="480" spans="1:5" x14ac:dyDescent="0.25">
      <c r="A480" s="5">
        <v>72018</v>
      </c>
      <c r="B480" s="6" t="s">
        <v>482</v>
      </c>
      <c r="C480" s="7">
        <v>6211</v>
      </c>
      <c r="D480" s="7">
        <v>6103</v>
      </c>
      <c r="E480" s="8">
        <v>12314</v>
      </c>
    </row>
    <row r="481" spans="1:5" x14ac:dyDescent="0.25">
      <c r="A481" s="5">
        <v>72020</v>
      </c>
      <c r="B481" s="6" t="s">
        <v>483</v>
      </c>
      <c r="C481" s="7">
        <v>17903</v>
      </c>
      <c r="D481" s="7">
        <v>17488</v>
      </c>
      <c r="E481" s="8">
        <v>35391</v>
      </c>
    </row>
    <row r="482" spans="1:5" x14ac:dyDescent="0.25">
      <c r="A482" s="5">
        <v>72021</v>
      </c>
      <c r="B482" s="6" t="s">
        <v>484</v>
      </c>
      <c r="C482" s="7">
        <v>12814</v>
      </c>
      <c r="D482" s="7">
        <v>12913</v>
      </c>
      <c r="E482" s="8">
        <v>25727</v>
      </c>
    </row>
    <row r="483" spans="1:5" x14ac:dyDescent="0.25">
      <c r="A483" s="5">
        <v>72030</v>
      </c>
      <c r="B483" s="6" t="s">
        <v>485</v>
      </c>
      <c r="C483" s="7">
        <v>8298</v>
      </c>
      <c r="D483" s="7">
        <v>8249</v>
      </c>
      <c r="E483" s="8">
        <v>16547</v>
      </c>
    </row>
    <row r="484" spans="1:5" x14ac:dyDescent="0.25">
      <c r="A484" s="5">
        <v>72037</v>
      </c>
      <c r="B484" s="6" t="s">
        <v>486</v>
      </c>
      <c r="C484" s="7">
        <v>7316</v>
      </c>
      <c r="D484" s="7">
        <v>7140</v>
      </c>
      <c r="E484" s="8">
        <v>14456</v>
      </c>
    </row>
    <row r="485" spans="1:5" x14ac:dyDescent="0.25">
      <c r="A485" s="5">
        <v>72038</v>
      </c>
      <c r="B485" s="6" t="s">
        <v>487</v>
      </c>
      <c r="C485" s="7">
        <v>6572</v>
      </c>
      <c r="D485" s="7">
        <v>6362</v>
      </c>
      <c r="E485" s="8">
        <v>12934</v>
      </c>
    </row>
    <row r="486" spans="1:5" x14ac:dyDescent="0.25">
      <c r="A486" s="5">
        <v>72039</v>
      </c>
      <c r="B486" s="6" t="s">
        <v>488</v>
      </c>
      <c r="C486" s="7">
        <v>16137</v>
      </c>
      <c r="D486" s="7">
        <v>15763</v>
      </c>
      <c r="E486" s="8">
        <v>31900</v>
      </c>
    </row>
    <row r="487" spans="1:5" x14ac:dyDescent="0.25">
      <c r="A487" s="5">
        <v>72041</v>
      </c>
      <c r="B487" s="6" t="s">
        <v>489</v>
      </c>
      <c r="C487" s="7">
        <v>10596</v>
      </c>
      <c r="D487" s="7">
        <v>10713</v>
      </c>
      <c r="E487" s="8">
        <v>21309</v>
      </c>
    </row>
    <row r="488" spans="1:5" x14ac:dyDescent="0.25">
      <c r="A488" s="5">
        <v>72042</v>
      </c>
      <c r="B488" s="6" t="s">
        <v>490</v>
      </c>
      <c r="C488" s="7">
        <v>11989</v>
      </c>
      <c r="D488" s="7">
        <v>11813</v>
      </c>
      <c r="E488" s="8">
        <v>23802</v>
      </c>
    </row>
    <row r="489" spans="1:5" x14ac:dyDescent="0.25">
      <c r="A489" s="5">
        <v>72043</v>
      </c>
      <c r="B489" s="6" t="s">
        <v>491</v>
      </c>
      <c r="C489" s="7">
        <v>17164</v>
      </c>
      <c r="D489" s="7">
        <v>17063</v>
      </c>
      <c r="E489" s="8">
        <v>34227</v>
      </c>
    </row>
    <row r="490" spans="1:5" x14ac:dyDescent="0.25">
      <c r="A490" s="5">
        <v>73001</v>
      </c>
      <c r="B490" s="6" t="s">
        <v>492</v>
      </c>
      <c r="C490" s="7">
        <v>5897</v>
      </c>
      <c r="D490" s="7">
        <v>5951</v>
      </c>
      <c r="E490" s="8">
        <v>11848</v>
      </c>
    </row>
    <row r="491" spans="1:5" x14ac:dyDescent="0.25">
      <c r="A491" s="5">
        <v>73006</v>
      </c>
      <c r="B491" s="6" t="s">
        <v>493</v>
      </c>
      <c r="C491" s="7">
        <v>16126</v>
      </c>
      <c r="D491" s="7">
        <v>16529</v>
      </c>
      <c r="E491" s="8">
        <v>32655</v>
      </c>
    </row>
    <row r="492" spans="1:5" x14ac:dyDescent="0.25">
      <c r="A492" s="5">
        <v>73009</v>
      </c>
      <c r="B492" s="6" t="s">
        <v>494</v>
      </c>
      <c r="C492" s="7">
        <v>5701</v>
      </c>
      <c r="D492" s="7">
        <v>5755</v>
      </c>
      <c r="E492" s="8">
        <v>11456</v>
      </c>
    </row>
    <row r="493" spans="1:5" x14ac:dyDescent="0.25">
      <c r="A493" s="5">
        <v>73022</v>
      </c>
      <c r="B493" s="6" t="s">
        <v>495</v>
      </c>
      <c r="C493" s="7">
        <v>3772</v>
      </c>
      <c r="D493" s="7">
        <v>3786</v>
      </c>
      <c r="E493" s="8">
        <v>7558</v>
      </c>
    </row>
    <row r="494" spans="1:5" x14ac:dyDescent="0.25">
      <c r="A494" s="5">
        <v>73028</v>
      </c>
      <c r="B494" s="6" t="s">
        <v>496</v>
      </c>
      <c r="C494" s="7">
        <v>41</v>
      </c>
      <c r="D494" s="7">
        <v>36</v>
      </c>
      <c r="E494" s="8">
        <v>77</v>
      </c>
    </row>
    <row r="495" spans="1:5" x14ac:dyDescent="0.25">
      <c r="A495" s="5">
        <v>73032</v>
      </c>
      <c r="B495" s="6" t="s">
        <v>497</v>
      </c>
      <c r="C495" s="7">
        <v>4971</v>
      </c>
      <c r="D495" s="7">
        <v>4987</v>
      </c>
      <c r="E495" s="8">
        <v>9958</v>
      </c>
    </row>
    <row r="496" spans="1:5" x14ac:dyDescent="0.25">
      <c r="A496" s="5">
        <v>73040</v>
      </c>
      <c r="B496" s="6" t="s">
        <v>498</v>
      </c>
      <c r="C496" s="7">
        <v>4351</v>
      </c>
      <c r="D496" s="7">
        <v>4371</v>
      </c>
      <c r="E496" s="8">
        <v>8722</v>
      </c>
    </row>
    <row r="497" spans="1:5" x14ac:dyDescent="0.25">
      <c r="A497" s="5">
        <v>73042</v>
      </c>
      <c r="B497" s="6" t="s">
        <v>499</v>
      </c>
      <c r="C497" s="7">
        <v>13412</v>
      </c>
      <c r="D497" s="7">
        <v>13119</v>
      </c>
      <c r="E497" s="8">
        <v>26531</v>
      </c>
    </row>
    <row r="498" spans="1:5" x14ac:dyDescent="0.25">
      <c r="A498" s="5">
        <v>73066</v>
      </c>
      <c r="B498" s="6" t="s">
        <v>500</v>
      </c>
      <c r="C498" s="7">
        <v>8444</v>
      </c>
      <c r="D498" s="7">
        <v>8405</v>
      </c>
      <c r="E498" s="8">
        <v>16849</v>
      </c>
    </row>
    <row r="499" spans="1:5" x14ac:dyDescent="0.25">
      <c r="A499" s="5">
        <v>73083</v>
      </c>
      <c r="B499" s="6" t="s">
        <v>501</v>
      </c>
      <c r="C499" s="7">
        <v>15759</v>
      </c>
      <c r="D499" s="7">
        <v>16160</v>
      </c>
      <c r="E499" s="8">
        <v>31919</v>
      </c>
    </row>
    <row r="500" spans="1:5" x14ac:dyDescent="0.25">
      <c r="A500" s="5">
        <v>73098</v>
      </c>
      <c r="B500" s="6" t="s">
        <v>502</v>
      </c>
      <c r="C500" s="7">
        <v>3736</v>
      </c>
      <c r="D500" s="7">
        <v>3741</v>
      </c>
      <c r="E500" s="8">
        <v>7477</v>
      </c>
    </row>
    <row r="501" spans="1:5" x14ac:dyDescent="0.25">
      <c r="A501" s="5">
        <v>73107</v>
      </c>
      <c r="B501" s="6" t="s">
        <v>503</v>
      </c>
      <c r="C501" s="7">
        <v>19885</v>
      </c>
      <c r="D501" s="7">
        <v>20009</v>
      </c>
      <c r="E501" s="8">
        <v>39894</v>
      </c>
    </row>
    <row r="502" spans="1:5" x14ac:dyDescent="0.25">
      <c r="A502" s="5">
        <v>73109</v>
      </c>
      <c r="B502" s="6" t="s">
        <v>504</v>
      </c>
      <c r="C502" s="7">
        <v>2184</v>
      </c>
      <c r="D502" s="7">
        <v>2204</v>
      </c>
      <c r="E502" s="8">
        <v>4388</v>
      </c>
    </row>
    <row r="503" spans="1:5" x14ac:dyDescent="0.25">
      <c r="A503" s="5">
        <v>81001</v>
      </c>
      <c r="B503" s="6" t="s">
        <v>505</v>
      </c>
      <c r="C503" s="7">
        <v>16278</v>
      </c>
      <c r="D503" s="7">
        <v>15815</v>
      </c>
      <c r="E503" s="8">
        <v>32093</v>
      </c>
    </row>
    <row r="504" spans="1:5" x14ac:dyDescent="0.25">
      <c r="A504" s="5">
        <v>81003</v>
      </c>
      <c r="B504" s="6" t="s">
        <v>506</v>
      </c>
      <c r="C504" s="7">
        <v>2875</v>
      </c>
      <c r="D504" s="7">
        <v>2861</v>
      </c>
      <c r="E504" s="8">
        <v>5736</v>
      </c>
    </row>
    <row r="505" spans="1:5" x14ac:dyDescent="0.25">
      <c r="A505" s="5">
        <v>81004</v>
      </c>
      <c r="B505" s="6" t="s">
        <v>507</v>
      </c>
      <c r="C505" s="7">
        <v>8722</v>
      </c>
      <c r="D505" s="7">
        <v>8900</v>
      </c>
      <c r="E505" s="8">
        <v>17622</v>
      </c>
    </row>
    <row r="506" spans="1:5" x14ac:dyDescent="0.25">
      <c r="A506" s="5">
        <v>81013</v>
      </c>
      <c r="B506" s="6" t="s">
        <v>508</v>
      </c>
      <c r="C506" s="7">
        <v>1028</v>
      </c>
      <c r="D506" s="7">
        <v>1029</v>
      </c>
      <c r="E506" s="8">
        <v>2057</v>
      </c>
    </row>
    <row r="507" spans="1:5" x14ac:dyDescent="0.25">
      <c r="A507" s="5">
        <v>81015</v>
      </c>
      <c r="B507" s="6" t="s">
        <v>509</v>
      </c>
      <c r="C507" s="7">
        <v>4186</v>
      </c>
      <c r="D507" s="7">
        <v>4273</v>
      </c>
      <c r="E507" s="8">
        <v>8459</v>
      </c>
    </row>
    <row r="508" spans="1:5" x14ac:dyDescent="0.25">
      <c r="A508" s="5">
        <v>82003</v>
      </c>
      <c r="B508" s="6" t="s">
        <v>510</v>
      </c>
      <c r="C508" s="7">
        <v>8425</v>
      </c>
      <c r="D508" s="7">
        <v>8506</v>
      </c>
      <c r="E508" s="8">
        <v>16931</v>
      </c>
    </row>
    <row r="509" spans="1:5" x14ac:dyDescent="0.25">
      <c r="A509" s="5">
        <v>82005</v>
      </c>
      <c r="B509" s="6" t="s">
        <v>511</v>
      </c>
      <c r="C509" s="7">
        <v>1891</v>
      </c>
      <c r="D509" s="7">
        <v>1849</v>
      </c>
      <c r="E509" s="8">
        <v>3740</v>
      </c>
    </row>
    <row r="510" spans="1:5" x14ac:dyDescent="0.25">
      <c r="A510" s="5">
        <v>82009</v>
      </c>
      <c r="B510" s="6" t="s">
        <v>512</v>
      </c>
      <c r="C510" s="7">
        <v>1224</v>
      </c>
      <c r="D510" s="7">
        <v>1211</v>
      </c>
      <c r="E510" s="8">
        <v>2435</v>
      </c>
    </row>
    <row r="511" spans="1:5" x14ac:dyDescent="0.25">
      <c r="A511" s="5">
        <v>82014</v>
      </c>
      <c r="B511" s="6" t="s">
        <v>513</v>
      </c>
      <c r="C511" s="7">
        <v>2738</v>
      </c>
      <c r="D511" s="7">
        <v>2571</v>
      </c>
      <c r="E511" s="8">
        <v>5309</v>
      </c>
    </row>
    <row r="512" spans="1:5" x14ac:dyDescent="0.25">
      <c r="A512" s="5">
        <v>82032</v>
      </c>
      <c r="B512" s="6" t="s">
        <v>514</v>
      </c>
      <c r="C512" s="7">
        <v>3975</v>
      </c>
      <c r="D512" s="7">
        <v>4001</v>
      </c>
      <c r="E512" s="8">
        <v>7976</v>
      </c>
    </row>
    <row r="513" spans="1:5" x14ac:dyDescent="0.25">
      <c r="A513" s="5">
        <v>82036</v>
      </c>
      <c r="B513" s="6" t="s">
        <v>515</v>
      </c>
      <c r="C513" s="7">
        <v>3054</v>
      </c>
      <c r="D513" s="7">
        <v>3099</v>
      </c>
      <c r="E513" s="8">
        <v>6153</v>
      </c>
    </row>
    <row r="514" spans="1:5" x14ac:dyDescent="0.25">
      <c r="A514" s="5">
        <v>82037</v>
      </c>
      <c r="B514" s="6" t="s">
        <v>516</v>
      </c>
      <c r="C514" s="7">
        <v>3084</v>
      </c>
      <c r="D514" s="7">
        <v>2891</v>
      </c>
      <c r="E514" s="8">
        <v>5975</v>
      </c>
    </row>
    <row r="515" spans="1:5" x14ac:dyDescent="0.25">
      <c r="A515" s="5">
        <v>82038</v>
      </c>
      <c r="B515" s="6" t="s">
        <v>517</v>
      </c>
      <c r="C515" s="7">
        <v>1749</v>
      </c>
      <c r="D515" s="7">
        <v>1422</v>
      </c>
      <c r="E515" s="8">
        <v>3171</v>
      </c>
    </row>
    <row r="516" spans="1:5" x14ac:dyDescent="0.25">
      <c r="A516" s="5">
        <v>83012</v>
      </c>
      <c r="B516" s="6" t="s">
        <v>518</v>
      </c>
      <c r="C516" s="7">
        <v>5858</v>
      </c>
      <c r="D516" s="7">
        <v>5835</v>
      </c>
      <c r="E516" s="8">
        <v>11693</v>
      </c>
    </row>
    <row r="517" spans="1:5" x14ac:dyDescent="0.25">
      <c r="A517" s="5">
        <v>83013</v>
      </c>
      <c r="B517" s="6" t="s">
        <v>519</v>
      </c>
      <c r="C517" s="7">
        <v>1697</v>
      </c>
      <c r="D517" s="7">
        <v>1701</v>
      </c>
      <c r="E517" s="8">
        <v>3398</v>
      </c>
    </row>
    <row r="518" spans="1:5" x14ac:dyDescent="0.25">
      <c r="A518" s="5">
        <v>83028</v>
      </c>
      <c r="B518" s="6" t="s">
        <v>520</v>
      </c>
      <c r="C518" s="7">
        <v>3157</v>
      </c>
      <c r="D518" s="7">
        <v>2953</v>
      </c>
      <c r="E518" s="8">
        <v>6110</v>
      </c>
    </row>
    <row r="519" spans="1:5" x14ac:dyDescent="0.25">
      <c r="A519" s="5">
        <v>83031</v>
      </c>
      <c r="B519" s="6" t="s">
        <v>521</v>
      </c>
      <c r="C519" s="7">
        <v>2079</v>
      </c>
      <c r="D519" s="7">
        <v>2086</v>
      </c>
      <c r="E519" s="8">
        <v>4165</v>
      </c>
    </row>
    <row r="520" spans="1:5" x14ac:dyDescent="0.25">
      <c r="A520" s="5">
        <v>83034</v>
      </c>
      <c r="B520" s="6" t="s">
        <v>522</v>
      </c>
      <c r="C520" s="7">
        <v>8781</v>
      </c>
      <c r="D520" s="7">
        <v>9149</v>
      </c>
      <c r="E520" s="8">
        <v>17930</v>
      </c>
    </row>
    <row r="521" spans="1:5" x14ac:dyDescent="0.25">
      <c r="A521" s="5">
        <v>83040</v>
      </c>
      <c r="B521" s="6" t="s">
        <v>523</v>
      </c>
      <c r="C521" s="7">
        <v>2934</v>
      </c>
      <c r="D521" s="7">
        <v>2763</v>
      </c>
      <c r="E521" s="8">
        <v>5697</v>
      </c>
    </row>
    <row r="522" spans="1:5" x14ac:dyDescent="0.25">
      <c r="A522" s="5">
        <v>83044</v>
      </c>
      <c r="B522" s="6" t="s">
        <v>524</v>
      </c>
      <c r="C522" s="7">
        <v>1581</v>
      </c>
      <c r="D522" s="7">
        <v>1407</v>
      </c>
      <c r="E522" s="8">
        <v>2988</v>
      </c>
    </row>
    <row r="523" spans="1:5" x14ac:dyDescent="0.25">
      <c r="A523" s="5">
        <v>83049</v>
      </c>
      <c r="B523" s="6" t="s">
        <v>525</v>
      </c>
      <c r="C523" s="7">
        <v>1442</v>
      </c>
      <c r="D523" s="7">
        <v>1437</v>
      </c>
      <c r="E523" s="8">
        <v>2879</v>
      </c>
    </row>
    <row r="524" spans="1:5" x14ac:dyDescent="0.25">
      <c r="A524" s="5">
        <v>83055</v>
      </c>
      <c r="B524" s="6" t="s">
        <v>526</v>
      </c>
      <c r="C524" s="7">
        <v>2082</v>
      </c>
      <c r="D524" s="7">
        <v>1804</v>
      </c>
      <c r="E524" s="8">
        <v>3886</v>
      </c>
    </row>
    <row r="525" spans="1:5" x14ac:dyDescent="0.25">
      <c r="A525" s="5">
        <v>84009</v>
      </c>
      <c r="B525" s="6" t="s">
        <v>527</v>
      </c>
      <c r="C525" s="7">
        <v>4428</v>
      </c>
      <c r="D525" s="7">
        <v>4571</v>
      </c>
      <c r="E525" s="8">
        <v>8999</v>
      </c>
    </row>
    <row r="526" spans="1:5" x14ac:dyDescent="0.25">
      <c r="A526" s="5">
        <v>84010</v>
      </c>
      <c r="B526" s="6" t="s">
        <v>528</v>
      </c>
      <c r="C526" s="7">
        <v>2693</v>
      </c>
      <c r="D526" s="7">
        <v>2713</v>
      </c>
      <c r="E526" s="8">
        <v>5406</v>
      </c>
    </row>
    <row r="527" spans="1:5" x14ac:dyDescent="0.25">
      <c r="A527" s="5">
        <v>84016</v>
      </c>
      <c r="B527" s="6" t="s">
        <v>529</v>
      </c>
      <c r="C527" s="7">
        <v>704</v>
      </c>
      <c r="D527" s="7">
        <v>711</v>
      </c>
      <c r="E527" s="8">
        <v>1415</v>
      </c>
    </row>
    <row r="528" spans="1:5" x14ac:dyDescent="0.25">
      <c r="A528" s="5">
        <v>84029</v>
      </c>
      <c r="B528" s="6" t="s">
        <v>530</v>
      </c>
      <c r="C528" s="7">
        <v>1216</v>
      </c>
      <c r="D528" s="7">
        <v>957</v>
      </c>
      <c r="E528" s="8">
        <v>2173</v>
      </c>
    </row>
    <row r="529" spans="1:5" x14ac:dyDescent="0.25">
      <c r="A529" s="5">
        <v>84033</v>
      </c>
      <c r="B529" s="6" t="s">
        <v>531</v>
      </c>
      <c r="C529" s="7">
        <v>2954</v>
      </c>
      <c r="D529" s="7">
        <v>2803</v>
      </c>
      <c r="E529" s="8">
        <v>5757</v>
      </c>
    </row>
    <row r="530" spans="1:5" x14ac:dyDescent="0.25">
      <c r="A530" s="5">
        <v>84035</v>
      </c>
      <c r="B530" s="6" t="s">
        <v>532</v>
      </c>
      <c r="C530" s="7">
        <v>2701</v>
      </c>
      <c r="D530" s="7">
        <v>2681</v>
      </c>
      <c r="E530" s="8">
        <v>5382</v>
      </c>
    </row>
    <row r="531" spans="1:5" x14ac:dyDescent="0.25">
      <c r="A531" s="5">
        <v>84043</v>
      </c>
      <c r="B531" s="6" t="s">
        <v>533</v>
      </c>
      <c r="C531" s="7">
        <v>4080</v>
      </c>
      <c r="D531" s="7">
        <v>4105</v>
      </c>
      <c r="E531" s="8">
        <v>8185</v>
      </c>
    </row>
    <row r="532" spans="1:5" x14ac:dyDescent="0.25">
      <c r="A532" s="5">
        <v>84050</v>
      </c>
      <c r="B532" s="6" t="s">
        <v>534</v>
      </c>
      <c r="C532" s="7">
        <v>2746</v>
      </c>
      <c r="D532" s="7">
        <v>2769</v>
      </c>
      <c r="E532" s="8">
        <v>5515</v>
      </c>
    </row>
    <row r="533" spans="1:5" x14ac:dyDescent="0.25">
      <c r="A533" s="5">
        <v>84059</v>
      </c>
      <c r="B533" s="6" t="s">
        <v>535</v>
      </c>
      <c r="C533" s="7">
        <v>2842</v>
      </c>
      <c r="D533" s="7">
        <v>2905</v>
      </c>
      <c r="E533" s="8">
        <v>5747</v>
      </c>
    </row>
    <row r="534" spans="1:5" x14ac:dyDescent="0.25">
      <c r="A534" s="5">
        <v>84068</v>
      </c>
      <c r="B534" s="6" t="s">
        <v>536</v>
      </c>
      <c r="C534" s="7">
        <v>1250</v>
      </c>
      <c r="D534" s="7">
        <v>1290</v>
      </c>
      <c r="E534" s="8">
        <v>2540</v>
      </c>
    </row>
    <row r="535" spans="1:5" x14ac:dyDescent="0.25">
      <c r="A535" s="5">
        <v>84075</v>
      </c>
      <c r="B535" s="6" t="s">
        <v>537</v>
      </c>
      <c r="C535" s="7">
        <v>1574</v>
      </c>
      <c r="D535" s="7">
        <v>1615</v>
      </c>
      <c r="E535" s="8">
        <v>3189</v>
      </c>
    </row>
    <row r="536" spans="1:5" x14ac:dyDescent="0.25">
      <c r="A536" s="5">
        <v>84077</v>
      </c>
      <c r="B536" s="6" t="s">
        <v>538</v>
      </c>
      <c r="C536" s="7">
        <v>5908</v>
      </c>
      <c r="D536" s="7">
        <v>5940</v>
      </c>
      <c r="E536" s="8">
        <v>11848</v>
      </c>
    </row>
    <row r="537" spans="1:5" x14ac:dyDescent="0.25">
      <c r="A537" s="5">
        <v>85007</v>
      </c>
      <c r="B537" s="6" t="s">
        <v>539</v>
      </c>
      <c r="C537" s="7">
        <v>2636</v>
      </c>
      <c r="D537" s="7">
        <v>2643</v>
      </c>
      <c r="E537" s="8">
        <v>5279</v>
      </c>
    </row>
    <row r="538" spans="1:5" x14ac:dyDescent="0.25">
      <c r="A538" s="5">
        <v>85009</v>
      </c>
      <c r="B538" s="6" t="s">
        <v>540</v>
      </c>
      <c r="C538" s="7">
        <v>3009</v>
      </c>
      <c r="D538" s="7">
        <v>3064</v>
      </c>
      <c r="E538" s="8">
        <v>6073</v>
      </c>
    </row>
    <row r="539" spans="1:5" x14ac:dyDescent="0.25">
      <c r="A539" s="5">
        <v>85011</v>
      </c>
      <c r="B539" s="6" t="s">
        <v>541</v>
      </c>
      <c r="C539" s="7">
        <v>2865</v>
      </c>
      <c r="D539" s="7">
        <v>2972</v>
      </c>
      <c r="E539" s="8">
        <v>5837</v>
      </c>
    </row>
    <row r="540" spans="1:5" x14ac:dyDescent="0.25">
      <c r="A540" s="5">
        <v>85024</v>
      </c>
      <c r="B540" s="6" t="s">
        <v>542</v>
      </c>
      <c r="C540" s="7">
        <v>1383</v>
      </c>
      <c r="D540" s="7">
        <v>1437</v>
      </c>
      <c r="E540" s="8">
        <v>2820</v>
      </c>
    </row>
    <row r="541" spans="1:5" x14ac:dyDescent="0.25">
      <c r="A541" s="5">
        <v>85026</v>
      </c>
      <c r="B541" s="6" t="s">
        <v>543</v>
      </c>
      <c r="C541" s="7">
        <v>2291</v>
      </c>
      <c r="D541" s="7">
        <v>2386</v>
      </c>
      <c r="E541" s="8">
        <v>4677</v>
      </c>
    </row>
    <row r="542" spans="1:5" x14ac:dyDescent="0.25">
      <c r="A542" s="5">
        <v>85034</v>
      </c>
      <c r="B542" s="6" t="s">
        <v>544</v>
      </c>
      <c r="C542" s="7">
        <v>1849</v>
      </c>
      <c r="D542" s="7">
        <v>1920</v>
      </c>
      <c r="E542" s="8">
        <v>3769</v>
      </c>
    </row>
    <row r="543" spans="1:5" x14ac:dyDescent="0.25">
      <c r="A543" s="5">
        <v>85039</v>
      </c>
      <c r="B543" s="6" t="s">
        <v>545</v>
      </c>
      <c r="C543" s="7">
        <v>2264</v>
      </c>
      <c r="D543" s="7">
        <v>2245</v>
      </c>
      <c r="E543" s="8">
        <v>4509</v>
      </c>
    </row>
    <row r="544" spans="1:5" x14ac:dyDescent="0.25">
      <c r="A544" s="5">
        <v>85045</v>
      </c>
      <c r="B544" s="6" t="s">
        <v>546</v>
      </c>
      <c r="C544" s="7">
        <v>5590</v>
      </c>
      <c r="D544" s="7">
        <v>5830</v>
      </c>
      <c r="E544" s="8">
        <v>11420</v>
      </c>
    </row>
    <row r="545" spans="1:5" x14ac:dyDescent="0.25">
      <c r="A545" s="5">
        <v>85046</v>
      </c>
      <c r="B545" s="6" t="s">
        <v>547</v>
      </c>
      <c r="C545" s="7">
        <v>4289</v>
      </c>
      <c r="D545" s="7">
        <v>4409</v>
      </c>
      <c r="E545" s="8">
        <v>8698</v>
      </c>
    </row>
    <row r="546" spans="1:5" x14ac:dyDescent="0.25">
      <c r="A546" s="5">
        <v>85047</v>
      </c>
      <c r="B546" s="6" t="s">
        <v>548</v>
      </c>
      <c r="C546" s="7">
        <v>1047</v>
      </c>
      <c r="D546" s="7">
        <v>1090</v>
      </c>
      <c r="E546" s="8">
        <v>2137</v>
      </c>
    </row>
    <row r="547" spans="1:5" x14ac:dyDescent="0.25">
      <c r="A547" s="5">
        <v>91005</v>
      </c>
      <c r="B547" s="6" t="s">
        <v>549</v>
      </c>
      <c r="C547" s="7">
        <v>3555</v>
      </c>
      <c r="D547" s="7">
        <v>3649</v>
      </c>
      <c r="E547" s="8">
        <v>7204</v>
      </c>
    </row>
    <row r="548" spans="1:5" x14ac:dyDescent="0.25">
      <c r="A548" s="5">
        <v>91013</v>
      </c>
      <c r="B548" s="6" t="s">
        <v>550</v>
      </c>
      <c r="C548" s="7">
        <v>4740</v>
      </c>
      <c r="D548" s="7">
        <v>4926</v>
      </c>
      <c r="E548" s="8">
        <v>9666</v>
      </c>
    </row>
    <row r="549" spans="1:5" x14ac:dyDescent="0.25">
      <c r="A549" s="5">
        <v>91015</v>
      </c>
      <c r="B549" s="6" t="s">
        <v>551</v>
      </c>
      <c r="C549" s="7">
        <v>1735</v>
      </c>
      <c r="D549" s="7">
        <v>1736</v>
      </c>
      <c r="E549" s="8">
        <v>3471</v>
      </c>
    </row>
    <row r="550" spans="1:5" x14ac:dyDescent="0.25">
      <c r="A550" s="5">
        <v>91030</v>
      </c>
      <c r="B550" s="6" t="s">
        <v>552</v>
      </c>
      <c r="C550" s="7">
        <v>8230</v>
      </c>
      <c r="D550" s="7">
        <v>8877</v>
      </c>
      <c r="E550" s="8">
        <v>17107</v>
      </c>
    </row>
    <row r="551" spans="1:5" x14ac:dyDescent="0.25">
      <c r="A551" s="5">
        <v>91034</v>
      </c>
      <c r="B551" s="6" t="s">
        <v>553</v>
      </c>
      <c r="C551" s="7">
        <v>6511</v>
      </c>
      <c r="D551" s="7">
        <v>6776</v>
      </c>
      <c r="E551" s="8">
        <v>13287</v>
      </c>
    </row>
    <row r="552" spans="1:5" x14ac:dyDescent="0.25">
      <c r="A552" s="5">
        <v>91054</v>
      </c>
      <c r="B552" s="6" t="s">
        <v>554</v>
      </c>
      <c r="C552" s="7">
        <v>2350</v>
      </c>
      <c r="D552" s="7">
        <v>2337</v>
      </c>
      <c r="E552" s="8">
        <v>4687</v>
      </c>
    </row>
    <row r="553" spans="1:5" x14ac:dyDescent="0.25">
      <c r="A553" s="5">
        <v>91059</v>
      </c>
      <c r="B553" s="6" t="s">
        <v>555</v>
      </c>
      <c r="C553" s="7">
        <v>3944</v>
      </c>
      <c r="D553" s="7">
        <v>3876</v>
      </c>
      <c r="E553" s="8">
        <v>7820</v>
      </c>
    </row>
    <row r="554" spans="1:5" x14ac:dyDescent="0.25">
      <c r="A554" s="5">
        <v>91064</v>
      </c>
      <c r="B554" s="6" t="s">
        <v>556</v>
      </c>
      <c r="C554" s="7">
        <v>2607</v>
      </c>
      <c r="D554" s="7">
        <v>2705</v>
      </c>
      <c r="E554" s="8">
        <v>5312</v>
      </c>
    </row>
    <row r="555" spans="1:5" x14ac:dyDescent="0.25">
      <c r="A555" s="5">
        <v>91072</v>
      </c>
      <c r="B555" s="6" t="s">
        <v>557</v>
      </c>
      <c r="C555" s="7">
        <v>2519</v>
      </c>
      <c r="D555" s="7">
        <v>2606</v>
      </c>
      <c r="E555" s="8">
        <v>5125</v>
      </c>
    </row>
    <row r="556" spans="1:5" x14ac:dyDescent="0.25">
      <c r="A556" s="5">
        <v>91103</v>
      </c>
      <c r="B556" s="6" t="s">
        <v>558</v>
      </c>
      <c r="C556" s="7">
        <v>1669</v>
      </c>
      <c r="D556" s="7">
        <v>1608</v>
      </c>
      <c r="E556" s="8">
        <v>3277</v>
      </c>
    </row>
    <row r="557" spans="1:5" x14ac:dyDescent="0.25">
      <c r="A557" s="5">
        <v>91114</v>
      </c>
      <c r="B557" s="6" t="s">
        <v>559</v>
      </c>
      <c r="C557" s="7">
        <v>6235</v>
      </c>
      <c r="D557" s="7">
        <v>6420</v>
      </c>
      <c r="E557" s="8">
        <v>12655</v>
      </c>
    </row>
    <row r="558" spans="1:5" x14ac:dyDescent="0.25">
      <c r="A558" s="5">
        <v>91120</v>
      </c>
      <c r="B558" s="6" t="s">
        <v>560</v>
      </c>
      <c r="C558" s="7">
        <v>3010</v>
      </c>
      <c r="D558" s="7">
        <v>3010</v>
      </c>
      <c r="E558" s="8">
        <v>6020</v>
      </c>
    </row>
    <row r="559" spans="1:5" x14ac:dyDescent="0.25">
      <c r="A559" s="5">
        <v>91141</v>
      </c>
      <c r="B559" s="6" t="s">
        <v>561</v>
      </c>
      <c r="C559" s="7">
        <v>4982</v>
      </c>
      <c r="D559" s="7">
        <v>4872</v>
      </c>
      <c r="E559" s="8">
        <v>9854</v>
      </c>
    </row>
    <row r="560" spans="1:5" x14ac:dyDescent="0.25">
      <c r="A560" s="5">
        <v>91142</v>
      </c>
      <c r="B560" s="6" t="s">
        <v>562</v>
      </c>
      <c r="C560" s="7">
        <v>3157</v>
      </c>
      <c r="D560" s="7">
        <v>3013</v>
      </c>
      <c r="E560" s="8">
        <v>6170</v>
      </c>
    </row>
    <row r="561" spans="1:5" x14ac:dyDescent="0.25">
      <c r="A561" s="5">
        <v>91143</v>
      </c>
      <c r="B561" s="6" t="s">
        <v>563</v>
      </c>
      <c r="C561" s="7">
        <v>1505</v>
      </c>
      <c r="D561" s="7">
        <v>1287</v>
      </c>
      <c r="E561" s="8">
        <v>2792</v>
      </c>
    </row>
    <row r="562" spans="1:5" x14ac:dyDescent="0.25">
      <c r="A562" s="5">
        <v>92003</v>
      </c>
      <c r="B562" s="6" t="s">
        <v>564</v>
      </c>
      <c r="C562" s="7">
        <v>13726</v>
      </c>
      <c r="D562" s="7">
        <v>14398</v>
      </c>
      <c r="E562" s="8">
        <v>28124</v>
      </c>
    </row>
    <row r="563" spans="1:5" x14ac:dyDescent="0.25">
      <c r="A563" s="5">
        <v>92006</v>
      </c>
      <c r="B563" s="6" t="s">
        <v>565</v>
      </c>
      <c r="C563" s="7">
        <v>3685</v>
      </c>
      <c r="D563" s="7">
        <v>3680</v>
      </c>
      <c r="E563" s="8">
        <v>7365</v>
      </c>
    </row>
    <row r="564" spans="1:5" x14ac:dyDescent="0.25">
      <c r="A564" s="5">
        <v>92035</v>
      </c>
      <c r="B564" s="6" t="s">
        <v>566</v>
      </c>
      <c r="C564" s="7">
        <v>8209</v>
      </c>
      <c r="D564" s="7">
        <v>8494</v>
      </c>
      <c r="E564" s="8">
        <v>16703</v>
      </c>
    </row>
    <row r="565" spans="1:5" x14ac:dyDescent="0.25">
      <c r="A565" s="5">
        <v>92045</v>
      </c>
      <c r="B565" s="6" t="s">
        <v>567</v>
      </c>
      <c r="C565" s="7">
        <v>4005</v>
      </c>
      <c r="D565" s="7">
        <v>4109</v>
      </c>
      <c r="E565" s="8">
        <v>8114</v>
      </c>
    </row>
    <row r="566" spans="1:5" x14ac:dyDescent="0.25">
      <c r="A566" s="5">
        <v>92048</v>
      </c>
      <c r="B566" s="6" t="s">
        <v>568</v>
      </c>
      <c r="C566" s="7">
        <v>5159</v>
      </c>
      <c r="D566" s="7">
        <v>5287</v>
      </c>
      <c r="E566" s="8">
        <v>10446</v>
      </c>
    </row>
    <row r="567" spans="1:5" x14ac:dyDescent="0.25">
      <c r="A567" s="5">
        <v>92054</v>
      </c>
      <c r="B567" s="6" t="s">
        <v>569</v>
      </c>
      <c r="C567" s="7">
        <v>3697</v>
      </c>
      <c r="D567" s="7">
        <v>3709</v>
      </c>
      <c r="E567" s="8">
        <v>7406</v>
      </c>
    </row>
    <row r="568" spans="1:5" x14ac:dyDescent="0.25">
      <c r="A568" s="5">
        <v>92087</v>
      </c>
      <c r="B568" s="6" t="s">
        <v>570</v>
      </c>
      <c r="C568" s="7">
        <v>6615</v>
      </c>
      <c r="D568" s="7">
        <v>6848</v>
      </c>
      <c r="E568" s="8">
        <v>13463</v>
      </c>
    </row>
    <row r="569" spans="1:5" x14ac:dyDescent="0.25">
      <c r="A569" s="5">
        <v>92094</v>
      </c>
      <c r="B569" s="6" t="s">
        <v>571</v>
      </c>
      <c r="C569" s="7">
        <v>56048</v>
      </c>
      <c r="D569" s="7">
        <v>58770</v>
      </c>
      <c r="E569" s="8">
        <v>114818</v>
      </c>
    </row>
    <row r="570" spans="1:5" x14ac:dyDescent="0.25">
      <c r="A570" s="5">
        <v>92097</v>
      </c>
      <c r="B570" s="6" t="s">
        <v>572</v>
      </c>
      <c r="C570" s="7">
        <v>2607</v>
      </c>
      <c r="D570" s="7">
        <v>2603</v>
      </c>
      <c r="E570" s="8">
        <v>5210</v>
      </c>
    </row>
    <row r="571" spans="1:5" x14ac:dyDescent="0.25">
      <c r="A571" s="5">
        <v>92101</v>
      </c>
      <c r="B571" s="6" t="s">
        <v>573</v>
      </c>
      <c r="C571" s="7">
        <v>6055</v>
      </c>
      <c r="D571" s="7">
        <v>6298</v>
      </c>
      <c r="E571" s="8">
        <v>12353</v>
      </c>
    </row>
    <row r="572" spans="1:5" x14ac:dyDescent="0.25">
      <c r="A572" s="5">
        <v>92114</v>
      </c>
      <c r="B572" s="6" t="s">
        <v>574</v>
      </c>
      <c r="C572" s="7">
        <v>4139</v>
      </c>
      <c r="D572" s="7">
        <v>4305</v>
      </c>
      <c r="E572" s="8">
        <v>8444</v>
      </c>
    </row>
    <row r="573" spans="1:5" x14ac:dyDescent="0.25">
      <c r="A573" s="5">
        <v>92137</v>
      </c>
      <c r="B573" s="6" t="s">
        <v>575</v>
      </c>
      <c r="C573" s="7">
        <v>13714</v>
      </c>
      <c r="D573" s="7">
        <v>14688</v>
      </c>
      <c r="E573" s="8">
        <v>28402</v>
      </c>
    </row>
    <row r="574" spans="1:5" x14ac:dyDescent="0.25">
      <c r="A574" s="5">
        <v>92138</v>
      </c>
      <c r="B574" s="6" t="s">
        <v>576</v>
      </c>
      <c r="C574" s="7">
        <v>4101</v>
      </c>
      <c r="D574" s="7">
        <v>4126</v>
      </c>
      <c r="E574" s="8">
        <v>8227</v>
      </c>
    </row>
    <row r="575" spans="1:5" x14ac:dyDescent="0.25">
      <c r="A575" s="5">
        <v>92140</v>
      </c>
      <c r="B575" s="6" t="s">
        <v>577</v>
      </c>
      <c r="C575" s="7">
        <v>9552</v>
      </c>
      <c r="D575" s="7">
        <v>9699</v>
      </c>
      <c r="E575" s="8">
        <v>19251</v>
      </c>
    </row>
    <row r="576" spans="1:5" x14ac:dyDescent="0.25">
      <c r="A576" s="5">
        <v>92141</v>
      </c>
      <c r="B576" s="6" t="s">
        <v>578</v>
      </c>
      <c r="C576" s="7">
        <v>4531</v>
      </c>
      <c r="D576" s="7">
        <v>4772</v>
      </c>
      <c r="E576" s="8">
        <v>9303</v>
      </c>
    </row>
    <row r="577" spans="1:5" x14ac:dyDescent="0.25">
      <c r="A577" s="5">
        <v>92142</v>
      </c>
      <c r="B577" s="6" t="s">
        <v>579</v>
      </c>
      <c r="C577" s="7">
        <v>13133</v>
      </c>
      <c r="D577" s="7">
        <v>13439</v>
      </c>
      <c r="E577" s="8">
        <v>26572</v>
      </c>
    </row>
    <row r="578" spans="1:5" x14ac:dyDescent="0.25">
      <c r="A578" s="5">
        <v>93010</v>
      </c>
      <c r="B578" s="6" t="s">
        <v>580</v>
      </c>
      <c r="C578" s="7">
        <v>2490</v>
      </c>
      <c r="D578" s="7">
        <v>2510</v>
      </c>
      <c r="E578" s="8">
        <v>5000</v>
      </c>
    </row>
    <row r="579" spans="1:5" x14ac:dyDescent="0.25">
      <c r="A579" s="5">
        <v>93014</v>
      </c>
      <c r="B579" s="6" t="s">
        <v>581</v>
      </c>
      <c r="C579" s="7">
        <v>6970</v>
      </c>
      <c r="D579" s="7">
        <v>7278</v>
      </c>
      <c r="E579" s="8">
        <v>14248</v>
      </c>
    </row>
    <row r="580" spans="1:5" x14ac:dyDescent="0.25">
      <c r="A580" s="5">
        <v>93018</v>
      </c>
      <c r="B580" s="6" t="s">
        <v>582</v>
      </c>
      <c r="C580" s="7">
        <v>1480</v>
      </c>
      <c r="D580" s="7">
        <v>1519</v>
      </c>
      <c r="E580" s="8">
        <v>2999</v>
      </c>
    </row>
    <row r="581" spans="1:5" x14ac:dyDescent="0.25">
      <c r="A581" s="5">
        <v>93022</v>
      </c>
      <c r="B581" s="6" t="s">
        <v>583</v>
      </c>
      <c r="C581" s="7">
        <v>6300</v>
      </c>
      <c r="D581" s="7">
        <v>5910</v>
      </c>
      <c r="E581" s="8">
        <v>12210</v>
      </c>
    </row>
    <row r="582" spans="1:5" x14ac:dyDescent="0.25">
      <c r="A582" s="5">
        <v>93056</v>
      </c>
      <c r="B582" s="6" t="s">
        <v>584</v>
      </c>
      <c r="C582" s="7">
        <v>4685</v>
      </c>
      <c r="D582" s="7">
        <v>4736</v>
      </c>
      <c r="E582" s="8">
        <v>9421</v>
      </c>
    </row>
    <row r="583" spans="1:5" x14ac:dyDescent="0.25">
      <c r="A583" s="5">
        <v>93088</v>
      </c>
      <c r="B583" s="6" t="s">
        <v>585</v>
      </c>
      <c r="C583" s="7">
        <v>9015</v>
      </c>
      <c r="D583" s="7">
        <v>9387</v>
      </c>
      <c r="E583" s="8">
        <v>18402</v>
      </c>
    </row>
    <row r="584" spans="1:5" x14ac:dyDescent="0.25">
      <c r="A584" s="5">
        <v>93090</v>
      </c>
      <c r="B584" s="6" t="s">
        <v>586</v>
      </c>
      <c r="C584" s="7">
        <v>2902</v>
      </c>
      <c r="D584" s="7">
        <v>2939</v>
      </c>
      <c r="E584" s="8">
        <v>5841</v>
      </c>
    </row>
    <row r="585" spans="1:5" ht="15.5" x14ac:dyDescent="0.35">
      <c r="A585" s="2"/>
      <c r="B585" s="2" t="s">
        <v>587</v>
      </c>
      <c r="C585" s="10">
        <f>SUM(C4:C584)</f>
        <v>5790678</v>
      </c>
      <c r="D585" s="10">
        <f>SUM(D4:D584)</f>
        <v>5948118</v>
      </c>
      <c r="E585" s="10">
        <f>SUM(E4:E584)</f>
        <v>11738796</v>
      </c>
    </row>
  </sheetData>
  <mergeCells count="2">
    <mergeCell ref="A1:E1"/>
    <mergeCell ref="A2:E2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130" orientation="landscape" r:id="rId1"/>
  <headerFooter alignWithMargins="0">
    <oddFooter>&amp;CChiffre global de la population par commune&amp;R&amp;P/&amp;N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F419F-E623-42A0-B210-EF555338E997}">
  <dimension ref="A1:N90"/>
  <sheetViews>
    <sheetView topLeftCell="C1" zoomScale="101" workbookViewId="0">
      <selection activeCell="M4" sqref="M4"/>
    </sheetView>
  </sheetViews>
  <sheetFormatPr defaultColWidth="10.90625" defaultRowHeight="14.5" x14ac:dyDescent="0.35"/>
  <cols>
    <col min="5" max="5" width="16.36328125" customWidth="1"/>
  </cols>
  <sheetData>
    <row r="1" spans="1:14" x14ac:dyDescent="0.35">
      <c r="A1" s="12" t="s">
        <v>647</v>
      </c>
      <c r="B1" t="s">
        <v>588</v>
      </c>
      <c r="C1" t="s">
        <v>589</v>
      </c>
      <c r="D1" t="s">
        <v>590</v>
      </c>
      <c r="E1" t="s">
        <v>622</v>
      </c>
      <c r="F1" t="s">
        <v>623</v>
      </c>
      <c r="G1" t="s">
        <v>624</v>
      </c>
      <c r="H1" t="s">
        <v>625</v>
      </c>
      <c r="I1" t="s">
        <v>628</v>
      </c>
      <c r="J1" t="s">
        <v>629</v>
      </c>
      <c r="K1" t="s">
        <v>630</v>
      </c>
      <c r="L1" t="s">
        <v>631</v>
      </c>
      <c r="M1" t="s">
        <v>632</v>
      </c>
      <c r="N1" t="s">
        <v>633</v>
      </c>
    </row>
    <row r="2" spans="1:14" x14ac:dyDescent="0.35">
      <c r="A2" t="s">
        <v>380</v>
      </c>
      <c r="B2">
        <f>VLOOKUP(A2,'stat-1-1_f'!$B$3:$E$584,4,0)</f>
        <v>14530</v>
      </c>
      <c r="C2">
        <f>VLOOKUP(A2,'stat-1-1_f'!$B$3:$E$584,2,0)</f>
        <v>7100</v>
      </c>
      <c r="D2">
        <f>VLOOKUP(A2,'stat-1-1_f'!$B$3:$E$584,3,0)</f>
        <v>7430</v>
      </c>
      <c r="E2">
        <f>VLOOKUP(A2,Revenue!$C$2:$F$290,4,0)</f>
        <v>17991</v>
      </c>
      <c r="F2">
        <f>$B2*repartition!$B$2</f>
        <v>3298.31</v>
      </c>
      <c r="G2">
        <f>$B2*repartition!$B$3</f>
        <v>8456.4599999999991</v>
      </c>
      <c r="H2">
        <f>$B2*repartition!$B$4</f>
        <v>2775.23</v>
      </c>
      <c r="I2">
        <f>$C2*repartition!$B$2</f>
        <v>1611.7</v>
      </c>
      <c r="J2">
        <f>$C2*repartition!$B$3</f>
        <v>4132.2</v>
      </c>
      <c r="K2">
        <f>$C2*repartition!$B$4</f>
        <v>1356.1</v>
      </c>
      <c r="L2">
        <f>$D2*repartition!$B$2</f>
        <v>1686.6100000000001</v>
      </c>
      <c r="M2">
        <f>$D2*repartition!$B$3</f>
        <v>4324.2599999999993</v>
      </c>
      <c r="N2">
        <f>$D2*repartition!$B$4</f>
        <v>1419.13</v>
      </c>
    </row>
    <row r="3" spans="1:14" x14ac:dyDescent="0.35">
      <c r="A3" t="s">
        <v>381</v>
      </c>
      <c r="B3">
        <f>VLOOKUP(A3,'stat-1-1_f'!$B$3:$E$584,4,0)</f>
        <v>3301</v>
      </c>
      <c r="C3">
        <f>VLOOKUP(A3,'stat-1-1_f'!$B$3:$E$584,2,0)</f>
        <v>1655</v>
      </c>
      <c r="D3">
        <f>VLOOKUP(A3,'stat-1-1_f'!$B$3:$E$584,3,0)</f>
        <v>1646</v>
      </c>
      <c r="E3">
        <f>VLOOKUP(A3,Revenue!$C$2:$F$290,4,0)</f>
        <v>22275</v>
      </c>
      <c r="F3">
        <f>$B3*repartition!$B$2</f>
        <v>749.327</v>
      </c>
      <c r="G3">
        <f>$B3*repartition!$B$3</f>
        <v>1921.1819999999998</v>
      </c>
      <c r="H3">
        <f>$B3*repartition!$B$4</f>
        <v>630.49099999999999</v>
      </c>
      <c r="I3">
        <f>$C3*repartition!$B$2</f>
        <v>375.685</v>
      </c>
      <c r="J3">
        <f>$C3*repartition!$B$3</f>
        <v>963.20999999999992</v>
      </c>
      <c r="K3">
        <f>$C3*repartition!$B$4</f>
        <v>316.10500000000002</v>
      </c>
      <c r="L3">
        <f>$D3*repartition!$B$2</f>
        <v>373.642</v>
      </c>
      <c r="M3">
        <f>$D3*repartition!$B$3</f>
        <v>957.97199999999998</v>
      </c>
      <c r="N3">
        <f>$D3*repartition!$B$4</f>
        <v>314.38600000000002</v>
      </c>
    </row>
    <row r="4" spans="1:14" x14ac:dyDescent="0.35">
      <c r="A4" t="s">
        <v>382</v>
      </c>
      <c r="B4">
        <f>VLOOKUP(A4,'stat-1-1_f'!$B$3:$E$584,4,0)</f>
        <v>4848</v>
      </c>
      <c r="C4">
        <f>VLOOKUP(A4,'stat-1-1_f'!$B$3:$E$584,2,0)</f>
        <v>2411</v>
      </c>
      <c r="D4">
        <f>VLOOKUP(A4,'stat-1-1_f'!$B$3:$E$584,3,0)</f>
        <v>2437</v>
      </c>
      <c r="E4">
        <f>VLOOKUP(A4,Revenue!$C$2:$F$290,4,0)</f>
        <v>19671</v>
      </c>
      <c r="F4">
        <f>$B4*repartition!$B$2</f>
        <v>1100.4960000000001</v>
      </c>
      <c r="G4">
        <f>$B4*repartition!$B$3</f>
        <v>2821.5359999999996</v>
      </c>
      <c r="H4">
        <f>$B4*repartition!$B$4</f>
        <v>925.96799999999996</v>
      </c>
      <c r="I4">
        <f>$C4*repartition!$B$2</f>
        <v>547.29700000000003</v>
      </c>
      <c r="J4">
        <f>$C4*repartition!$B$3</f>
        <v>1403.202</v>
      </c>
      <c r="K4">
        <f>$C4*repartition!$B$4</f>
        <v>460.50100000000003</v>
      </c>
      <c r="L4">
        <f>$D4*repartition!$B$2</f>
        <v>553.19900000000007</v>
      </c>
      <c r="M4">
        <f>$D4*repartition!$B$3</f>
        <v>1418.3339999999998</v>
      </c>
      <c r="N4">
        <f>$D4*repartition!$B$4</f>
        <v>465.46699999999998</v>
      </c>
    </row>
    <row r="5" spans="1:14" x14ac:dyDescent="0.35">
      <c r="A5" t="s">
        <v>383</v>
      </c>
      <c r="B5">
        <f>VLOOKUP(A5,'stat-1-1_f'!$B$3:$E$584,4,0)</f>
        <v>5117</v>
      </c>
      <c r="C5">
        <f>VLOOKUP(A5,'stat-1-1_f'!$B$3:$E$584,2,0)</f>
        <v>2594</v>
      </c>
      <c r="D5">
        <f>VLOOKUP(A5,'stat-1-1_f'!$B$3:$E$584,3,0)</f>
        <v>2523</v>
      </c>
      <c r="E5">
        <f>VLOOKUP(A5,Revenue!$C$2:$F$290,4,0)</f>
        <v>20539</v>
      </c>
      <c r="F5">
        <f>$B5*repartition!$B$2</f>
        <v>1161.559</v>
      </c>
      <c r="G5">
        <f>$B5*repartition!$B$3</f>
        <v>2978.0939999999996</v>
      </c>
      <c r="H5">
        <f>$B5*repartition!$B$4</f>
        <v>977.34699999999998</v>
      </c>
      <c r="I5">
        <f>$C5*repartition!$B$2</f>
        <v>588.83799999999997</v>
      </c>
      <c r="J5">
        <f>$C5*repartition!$B$3</f>
        <v>1509.7079999999999</v>
      </c>
      <c r="K5">
        <f>$C5*repartition!$B$4</f>
        <v>495.45400000000001</v>
      </c>
      <c r="L5">
        <f>$D5*repartition!$B$2</f>
        <v>572.721</v>
      </c>
      <c r="M5">
        <f>$D5*repartition!$B$3</f>
        <v>1468.386</v>
      </c>
      <c r="N5">
        <f>$D5*repartition!$B$4</f>
        <v>481.89300000000003</v>
      </c>
    </row>
    <row r="6" spans="1:14" x14ac:dyDescent="0.35">
      <c r="A6" t="s">
        <v>384</v>
      </c>
      <c r="B6">
        <f>VLOOKUP(A6,'stat-1-1_f'!$B$3:$E$584,4,0)</f>
        <v>3812</v>
      </c>
      <c r="C6">
        <f>VLOOKUP(A6,'stat-1-1_f'!$B$3:$E$584,2,0)</f>
        <v>1878</v>
      </c>
      <c r="D6">
        <f>VLOOKUP(A6,'stat-1-1_f'!$B$3:$E$584,3,0)</f>
        <v>1934</v>
      </c>
      <c r="E6">
        <f>VLOOKUP(A6,Revenue!$C$2:$F$290,4,0)</f>
        <v>18932</v>
      </c>
      <c r="F6">
        <f>$B6*repartition!$B$2</f>
        <v>865.32400000000007</v>
      </c>
      <c r="G6">
        <f>$B6*repartition!$B$3</f>
        <v>2218.5839999999998</v>
      </c>
      <c r="H6">
        <f>$B6*repartition!$B$4</f>
        <v>728.09199999999998</v>
      </c>
      <c r="I6">
        <f>$C6*repartition!$B$2</f>
        <v>426.30600000000004</v>
      </c>
      <c r="J6">
        <f>$C6*repartition!$B$3</f>
        <v>1092.9959999999999</v>
      </c>
      <c r="K6">
        <f>$C6*repartition!$B$4</f>
        <v>358.69799999999998</v>
      </c>
      <c r="L6">
        <f>$D6*repartition!$B$2</f>
        <v>439.01800000000003</v>
      </c>
      <c r="M6">
        <f>$D6*repartition!$B$3</f>
        <v>1125.588</v>
      </c>
      <c r="N6">
        <f>$D6*repartition!$B$4</f>
        <v>369.39400000000001</v>
      </c>
    </row>
    <row r="7" spans="1:14" x14ac:dyDescent="0.35">
      <c r="A7" t="s">
        <v>385</v>
      </c>
      <c r="B7">
        <f>VLOOKUP(A7,'stat-1-1_f'!$B$3:$E$584,4,0)</f>
        <v>5610</v>
      </c>
      <c r="C7">
        <f>VLOOKUP(A7,'stat-1-1_f'!$B$3:$E$584,2,0)</f>
        <v>2774</v>
      </c>
      <c r="D7">
        <f>VLOOKUP(A7,'stat-1-1_f'!$B$3:$E$584,3,0)</f>
        <v>2836</v>
      </c>
      <c r="E7">
        <f>VLOOKUP(A7,Revenue!$C$2:$F$290,4,0)</f>
        <v>21255</v>
      </c>
      <c r="F7">
        <f>$B7*repartition!$B$2</f>
        <v>1273.47</v>
      </c>
      <c r="G7">
        <f>$B7*repartition!$B$3</f>
        <v>3265.02</v>
      </c>
      <c r="H7">
        <f>$B7*repartition!$B$4</f>
        <v>1071.51</v>
      </c>
      <c r="I7">
        <f>$C7*repartition!$B$2</f>
        <v>629.69799999999998</v>
      </c>
      <c r="J7">
        <f>$C7*repartition!$B$3</f>
        <v>1614.4679999999998</v>
      </c>
      <c r="K7">
        <f>$C7*repartition!$B$4</f>
        <v>529.83400000000006</v>
      </c>
      <c r="L7">
        <f>$D7*repartition!$B$2</f>
        <v>643.77200000000005</v>
      </c>
      <c r="M7">
        <f>$D7*repartition!$B$3</f>
        <v>1650.5519999999999</v>
      </c>
      <c r="N7">
        <f>$D7*repartition!$B$4</f>
        <v>541.67600000000004</v>
      </c>
    </row>
    <row r="8" spans="1:14" x14ac:dyDescent="0.35">
      <c r="A8" t="s">
        <v>386</v>
      </c>
      <c r="B8">
        <f>VLOOKUP(A8,'stat-1-1_f'!$B$3:$E$584,4,0)</f>
        <v>21760</v>
      </c>
      <c r="C8">
        <f>VLOOKUP(A8,'stat-1-1_f'!$B$3:$E$584,2,0)</f>
        <v>10546</v>
      </c>
      <c r="D8">
        <f>VLOOKUP(A8,'stat-1-1_f'!$B$3:$E$584,3,0)</f>
        <v>11214</v>
      </c>
      <c r="E8">
        <f>VLOOKUP(A8,Revenue!$C$2:$F$290,4,0)</f>
        <v>19933</v>
      </c>
      <c r="F8">
        <f>$B8*repartition!$B$2</f>
        <v>4939.5200000000004</v>
      </c>
      <c r="G8">
        <f>$B8*repartition!$B$3</f>
        <v>12664.32</v>
      </c>
      <c r="H8">
        <f>$B8*repartition!$B$4</f>
        <v>4156.16</v>
      </c>
      <c r="I8">
        <f>$C8*repartition!$B$2</f>
        <v>2393.942</v>
      </c>
      <c r="J8">
        <f>$C8*repartition!$B$3</f>
        <v>6137.7719999999999</v>
      </c>
      <c r="K8">
        <f>$C8*repartition!$B$4</f>
        <v>2014.2860000000001</v>
      </c>
      <c r="L8">
        <f>$D8*repartition!$B$2</f>
        <v>2545.578</v>
      </c>
      <c r="M8">
        <f>$D8*repartition!$B$3</f>
        <v>6526.5479999999998</v>
      </c>
      <c r="N8">
        <f>$D8*repartition!$B$4</f>
        <v>2141.8740000000003</v>
      </c>
    </row>
    <row r="9" spans="1:14" x14ac:dyDescent="0.35">
      <c r="A9" t="s">
        <v>387</v>
      </c>
      <c r="B9">
        <f>VLOOKUP(A9,'stat-1-1_f'!$B$3:$E$584,4,0)</f>
        <v>5575</v>
      </c>
      <c r="C9">
        <f>VLOOKUP(A9,'stat-1-1_f'!$B$3:$E$584,2,0)</f>
        <v>2772</v>
      </c>
      <c r="D9">
        <f>VLOOKUP(A9,'stat-1-1_f'!$B$3:$E$584,3,0)</f>
        <v>2803</v>
      </c>
      <c r="E9">
        <f>VLOOKUP(A9,Revenue!$C$2:$F$290,4,0)</f>
        <v>20102</v>
      </c>
      <c r="F9">
        <f>$B9*repartition!$B$2</f>
        <v>1265.5250000000001</v>
      </c>
      <c r="G9">
        <f>$B9*repartition!$B$3</f>
        <v>3244.6499999999996</v>
      </c>
      <c r="H9">
        <f>$B9*repartition!$B$4</f>
        <v>1064.825</v>
      </c>
      <c r="I9">
        <f>$C9*repartition!$B$2</f>
        <v>629.24400000000003</v>
      </c>
      <c r="J9">
        <f>$C9*repartition!$B$3</f>
        <v>1613.3039999999999</v>
      </c>
      <c r="K9">
        <f>$C9*repartition!$B$4</f>
        <v>529.452</v>
      </c>
      <c r="L9">
        <f>$D9*repartition!$B$2</f>
        <v>636.28100000000006</v>
      </c>
      <c r="M9">
        <f>$D9*repartition!$B$3</f>
        <v>1631.346</v>
      </c>
      <c r="N9">
        <f>$D9*repartition!$B$4</f>
        <v>535.37300000000005</v>
      </c>
    </row>
    <row r="10" spans="1:14" x14ac:dyDescent="0.35">
      <c r="A10" t="s">
        <v>388</v>
      </c>
      <c r="B10">
        <f>VLOOKUP(A10,'stat-1-1_f'!$B$3:$E$584,4,0)</f>
        <v>4225</v>
      </c>
      <c r="C10">
        <f>VLOOKUP(A10,'stat-1-1_f'!$B$3:$E$584,2,0)</f>
        <v>2120</v>
      </c>
      <c r="D10">
        <f>VLOOKUP(A10,'stat-1-1_f'!$B$3:$E$584,3,0)</f>
        <v>2105</v>
      </c>
      <c r="E10">
        <f>VLOOKUP(A10,Revenue!$C$2:$F$290,4,0)</f>
        <v>21654</v>
      </c>
      <c r="F10">
        <f>$B10*repartition!$B$2</f>
        <v>959.07500000000005</v>
      </c>
      <c r="G10">
        <f>$B10*repartition!$B$3</f>
        <v>2458.9499999999998</v>
      </c>
      <c r="H10">
        <f>$B10*repartition!$B$4</f>
        <v>806.97500000000002</v>
      </c>
      <c r="I10">
        <f>$C10*repartition!$B$2</f>
        <v>481.24</v>
      </c>
      <c r="J10">
        <f>$C10*repartition!$B$3</f>
        <v>1233.8399999999999</v>
      </c>
      <c r="K10">
        <f>$C10*repartition!$B$4</f>
        <v>404.92</v>
      </c>
      <c r="L10">
        <f>$D10*repartition!$B$2</f>
        <v>477.83500000000004</v>
      </c>
      <c r="M10">
        <f>$D10*repartition!$B$3</f>
        <v>1225.1099999999999</v>
      </c>
      <c r="N10">
        <f>$D10*repartition!$B$4</f>
        <v>402.05500000000001</v>
      </c>
    </row>
    <row r="11" spans="1:14" x14ac:dyDescent="0.35">
      <c r="A11" t="s">
        <v>389</v>
      </c>
      <c r="B11">
        <f>VLOOKUP(A11,'stat-1-1_f'!$B$3:$E$584,4,0)</f>
        <v>5800</v>
      </c>
      <c r="C11">
        <f>VLOOKUP(A11,'stat-1-1_f'!$B$3:$E$584,2,0)</f>
        <v>2805</v>
      </c>
      <c r="D11">
        <f>VLOOKUP(A11,'stat-1-1_f'!$B$3:$E$584,3,0)</f>
        <v>2995</v>
      </c>
      <c r="E11">
        <f>VLOOKUP(A11,Revenue!$C$2:$F$290,4,0)</f>
        <v>25057</v>
      </c>
      <c r="F11">
        <f>$B11*repartition!$B$2</f>
        <v>1316.6000000000001</v>
      </c>
      <c r="G11">
        <f>$B11*repartition!$B$3</f>
        <v>3375.6</v>
      </c>
      <c r="H11">
        <f>$B11*repartition!$B$4</f>
        <v>1107.8</v>
      </c>
      <c r="I11">
        <f>$C11*repartition!$B$2</f>
        <v>636.73500000000001</v>
      </c>
      <c r="J11">
        <f>$C11*repartition!$B$3</f>
        <v>1632.51</v>
      </c>
      <c r="K11">
        <f>$C11*repartition!$B$4</f>
        <v>535.755</v>
      </c>
      <c r="L11">
        <f>$D11*repartition!$B$2</f>
        <v>679.86500000000001</v>
      </c>
      <c r="M11">
        <f>$D11*repartition!$B$3</f>
        <v>1743.09</v>
      </c>
      <c r="N11">
        <f>$D11*repartition!$B$4</f>
        <v>572.04499999999996</v>
      </c>
    </row>
    <row r="12" spans="1:14" x14ac:dyDescent="0.35">
      <c r="A12" t="s">
        <v>390</v>
      </c>
      <c r="B12">
        <f>VLOOKUP(A12,'stat-1-1_f'!$B$3:$E$584,4,0)</f>
        <v>2835</v>
      </c>
      <c r="C12">
        <f>VLOOKUP(A12,'stat-1-1_f'!$B$3:$E$584,2,0)</f>
        <v>1386</v>
      </c>
      <c r="D12">
        <f>VLOOKUP(A12,'stat-1-1_f'!$B$3:$E$584,3,0)</f>
        <v>1449</v>
      </c>
      <c r="E12">
        <f>VLOOKUP(A12,Revenue!$C$2:$F$290,4,0)</f>
        <v>19677</v>
      </c>
      <c r="F12">
        <f>$B12*repartition!$B$2</f>
        <v>643.54500000000007</v>
      </c>
      <c r="G12">
        <f>$B12*repartition!$B$3</f>
        <v>1649.9699999999998</v>
      </c>
      <c r="H12">
        <f>$B12*repartition!$B$4</f>
        <v>541.48500000000001</v>
      </c>
      <c r="I12">
        <f>$C12*repartition!$B$2</f>
        <v>314.62200000000001</v>
      </c>
      <c r="J12">
        <f>$C12*repartition!$B$3</f>
        <v>806.65199999999993</v>
      </c>
      <c r="K12">
        <f>$C12*repartition!$B$4</f>
        <v>264.726</v>
      </c>
      <c r="L12">
        <f>$D12*repartition!$B$2</f>
        <v>328.923</v>
      </c>
      <c r="M12">
        <f>$D12*repartition!$B$3</f>
        <v>843.31799999999998</v>
      </c>
      <c r="N12">
        <f>$D12*repartition!$B$4</f>
        <v>276.75900000000001</v>
      </c>
    </row>
    <row r="13" spans="1:14" x14ac:dyDescent="0.35">
      <c r="A13" t="s">
        <v>391</v>
      </c>
      <c r="B13">
        <f>VLOOKUP(A13,'stat-1-1_f'!$B$3:$E$584,4,0)</f>
        <v>4320</v>
      </c>
      <c r="C13">
        <f>VLOOKUP(A13,'stat-1-1_f'!$B$3:$E$584,2,0)</f>
        <v>2173</v>
      </c>
      <c r="D13">
        <f>VLOOKUP(A13,'stat-1-1_f'!$B$3:$E$584,3,0)</f>
        <v>2147</v>
      </c>
      <c r="E13">
        <f>VLOOKUP(A13,Revenue!$C$2:$F$290,4,0)</f>
        <v>22558</v>
      </c>
      <c r="F13">
        <f>$B13*repartition!$B$2</f>
        <v>980.64</v>
      </c>
      <c r="G13">
        <f>$B13*repartition!$B$3</f>
        <v>2514.2399999999998</v>
      </c>
      <c r="H13">
        <f>$B13*repartition!$B$4</f>
        <v>825.12</v>
      </c>
      <c r="I13">
        <f>$C13*repartition!$B$2</f>
        <v>493.27100000000002</v>
      </c>
      <c r="J13">
        <f>$C13*repartition!$B$3</f>
        <v>1264.6859999999999</v>
      </c>
      <c r="K13">
        <f>$C13*repartition!$B$4</f>
        <v>415.04300000000001</v>
      </c>
      <c r="L13">
        <f>$D13*repartition!$B$2</f>
        <v>487.36900000000003</v>
      </c>
      <c r="M13">
        <f>$D13*repartition!$B$3</f>
        <v>1249.5539999999999</v>
      </c>
      <c r="N13">
        <f>$D13*repartition!$B$4</f>
        <v>410.077</v>
      </c>
    </row>
    <row r="14" spans="1:14" x14ac:dyDescent="0.35">
      <c r="A14" t="s">
        <v>392</v>
      </c>
      <c r="B14">
        <f>VLOOKUP(A14,'stat-1-1_f'!$B$3:$E$584,4,0)</f>
        <v>6768</v>
      </c>
      <c r="C14">
        <f>VLOOKUP(A14,'stat-1-1_f'!$B$3:$E$584,2,0)</f>
        <v>3312</v>
      </c>
      <c r="D14">
        <f>VLOOKUP(A14,'stat-1-1_f'!$B$3:$E$584,3,0)</f>
        <v>3456</v>
      </c>
      <c r="E14">
        <f>VLOOKUP(A14,Revenue!$C$2:$F$290,4,0)</f>
        <v>20806</v>
      </c>
      <c r="F14">
        <f>$B14*repartition!$B$2</f>
        <v>1536.336</v>
      </c>
      <c r="G14">
        <f>$B14*repartition!$B$3</f>
        <v>3938.9759999999997</v>
      </c>
      <c r="H14">
        <f>$B14*repartition!$B$4</f>
        <v>1292.6880000000001</v>
      </c>
      <c r="I14">
        <f>$C14*repartition!$B$2</f>
        <v>751.82400000000007</v>
      </c>
      <c r="J14">
        <f>$C14*repartition!$B$3</f>
        <v>1927.5839999999998</v>
      </c>
      <c r="K14">
        <f>$C14*repartition!$B$4</f>
        <v>632.59199999999998</v>
      </c>
      <c r="L14">
        <f>$D14*repartition!$B$2</f>
        <v>784.51200000000006</v>
      </c>
      <c r="M14">
        <f>$D14*repartition!$B$3</f>
        <v>2011.3919999999998</v>
      </c>
      <c r="N14">
        <f>$D14*repartition!$B$4</f>
        <v>660.096</v>
      </c>
    </row>
    <row r="15" spans="1:14" x14ac:dyDescent="0.35">
      <c r="A15" t="s">
        <v>393</v>
      </c>
      <c r="B15">
        <f>VLOOKUP(A15,'stat-1-1_f'!$B$3:$E$584,4,0)</f>
        <v>14089</v>
      </c>
      <c r="C15">
        <f>VLOOKUP(A15,'stat-1-1_f'!$B$3:$E$584,2,0)</f>
        <v>6863</v>
      </c>
      <c r="D15">
        <f>VLOOKUP(A15,'stat-1-1_f'!$B$3:$E$584,3,0)</f>
        <v>7226</v>
      </c>
      <c r="E15">
        <f>VLOOKUP(A15,Revenue!$C$2:$F$290,4,0)</f>
        <v>20496</v>
      </c>
      <c r="F15">
        <f>$B15*repartition!$B$2</f>
        <v>3198.203</v>
      </c>
      <c r="G15">
        <f>$B15*repartition!$B$3</f>
        <v>8199.7979999999989</v>
      </c>
      <c r="H15">
        <f>$B15*repartition!$B$4</f>
        <v>2690.9990000000003</v>
      </c>
      <c r="I15">
        <f>$C15*repartition!$B$2</f>
        <v>1557.9010000000001</v>
      </c>
      <c r="J15">
        <f>$C15*repartition!$B$3</f>
        <v>3994.2659999999996</v>
      </c>
      <c r="K15">
        <f>$C15*repartition!$B$4</f>
        <v>1310.8330000000001</v>
      </c>
      <c r="L15">
        <f>$D15*repartition!$B$2</f>
        <v>1640.3020000000001</v>
      </c>
      <c r="M15">
        <f>$D15*repartition!$B$3</f>
        <v>4205.5320000000002</v>
      </c>
      <c r="N15">
        <f>$D15*repartition!$B$4</f>
        <v>1380.1659999999999</v>
      </c>
    </row>
    <row r="16" spans="1:14" x14ac:dyDescent="0.35">
      <c r="A16" t="s">
        <v>394</v>
      </c>
      <c r="B16">
        <f>VLOOKUP(A16,'stat-1-1_f'!$B$3:$E$584,4,0)</f>
        <v>4256</v>
      </c>
      <c r="C16">
        <f>VLOOKUP(A16,'stat-1-1_f'!$B$3:$E$584,2,0)</f>
        <v>2086</v>
      </c>
      <c r="D16">
        <f>VLOOKUP(A16,'stat-1-1_f'!$B$3:$E$584,3,0)</f>
        <v>2170</v>
      </c>
      <c r="E16">
        <f>VLOOKUP(A16,Revenue!$C$2:$F$290,4,0)</f>
        <v>21268</v>
      </c>
      <c r="F16">
        <f>$B16*repartition!$B$2</f>
        <v>966.11200000000008</v>
      </c>
      <c r="G16">
        <f>$B16*repartition!$B$3</f>
        <v>2476.9919999999997</v>
      </c>
      <c r="H16">
        <f>$B16*repartition!$B$4</f>
        <v>812.89599999999996</v>
      </c>
      <c r="I16">
        <f>$C16*repartition!$B$2</f>
        <v>473.52199999999999</v>
      </c>
      <c r="J16">
        <f>$C16*repartition!$B$3</f>
        <v>1214.0519999999999</v>
      </c>
      <c r="K16">
        <f>$C16*repartition!$B$4</f>
        <v>398.42599999999999</v>
      </c>
      <c r="L16">
        <f>$D16*repartition!$B$2</f>
        <v>492.59000000000003</v>
      </c>
      <c r="M16">
        <f>$D16*repartition!$B$3</f>
        <v>1262.9399999999998</v>
      </c>
      <c r="N16">
        <f>$D16*repartition!$B$4</f>
        <v>414.47</v>
      </c>
    </row>
    <row r="17" spans="1:14" x14ac:dyDescent="0.35">
      <c r="A17" t="s">
        <v>395</v>
      </c>
      <c r="B17">
        <f>VLOOKUP(A17,'stat-1-1_f'!$B$3:$E$584,4,0)</f>
        <v>6316</v>
      </c>
      <c r="C17">
        <f>VLOOKUP(A17,'stat-1-1_f'!$B$3:$E$584,2,0)</f>
        <v>3145</v>
      </c>
      <c r="D17">
        <f>VLOOKUP(A17,'stat-1-1_f'!$B$3:$E$584,3,0)</f>
        <v>3171</v>
      </c>
      <c r="E17">
        <f>VLOOKUP(A17,Revenue!$C$2:$F$290,4,0)</f>
        <v>17055</v>
      </c>
      <c r="F17">
        <f>$B17*repartition!$B$2</f>
        <v>1433.732</v>
      </c>
      <c r="G17">
        <f>$B17*repartition!$B$3</f>
        <v>3675.9119999999998</v>
      </c>
      <c r="H17">
        <f>$B17*repartition!$B$4</f>
        <v>1206.356</v>
      </c>
      <c r="I17">
        <f>$C17*repartition!$B$2</f>
        <v>713.91500000000008</v>
      </c>
      <c r="J17">
        <f>$C17*repartition!$B$3</f>
        <v>1830.3899999999999</v>
      </c>
      <c r="K17">
        <f>$C17*repartition!$B$4</f>
        <v>600.69500000000005</v>
      </c>
      <c r="L17">
        <f>$D17*repartition!$B$2</f>
        <v>719.81700000000001</v>
      </c>
      <c r="M17">
        <f>$D17*repartition!$B$3</f>
        <v>1845.5219999999999</v>
      </c>
      <c r="N17">
        <f>$D17*repartition!$B$4</f>
        <v>605.66100000000006</v>
      </c>
    </row>
    <row r="18" spans="1:14" x14ac:dyDescent="0.35">
      <c r="A18" t="s">
        <v>396</v>
      </c>
      <c r="B18">
        <f>VLOOKUP(A18,'stat-1-1_f'!$B$3:$E$584,4,0)</f>
        <v>2747</v>
      </c>
      <c r="C18">
        <f>VLOOKUP(A18,'stat-1-1_f'!$B$3:$E$584,2,0)</f>
        <v>1339</v>
      </c>
      <c r="D18">
        <f>VLOOKUP(A18,'stat-1-1_f'!$B$3:$E$584,3,0)</f>
        <v>1408</v>
      </c>
      <c r="E18">
        <f>VLOOKUP(A18,Revenue!$C$2:$F$290,4,0)</f>
        <v>21250</v>
      </c>
      <c r="F18">
        <f>$B18*repartition!$B$2</f>
        <v>623.56900000000007</v>
      </c>
      <c r="G18">
        <f>$B18*repartition!$B$3</f>
        <v>1598.7539999999999</v>
      </c>
      <c r="H18">
        <f>$B18*repartition!$B$4</f>
        <v>524.67700000000002</v>
      </c>
      <c r="I18">
        <f>$C18*repartition!$B$2</f>
        <v>303.95300000000003</v>
      </c>
      <c r="J18">
        <f>$C18*repartition!$B$3</f>
        <v>779.298</v>
      </c>
      <c r="K18">
        <f>$C18*repartition!$B$4</f>
        <v>255.749</v>
      </c>
      <c r="L18">
        <f>$D18*repartition!$B$2</f>
        <v>319.61599999999999</v>
      </c>
      <c r="M18">
        <f>$D18*repartition!$B$3</f>
        <v>819.4559999999999</v>
      </c>
      <c r="N18">
        <f>$D18*repartition!$B$4</f>
        <v>268.928</v>
      </c>
    </row>
    <row r="19" spans="1:14" x14ac:dyDescent="0.35">
      <c r="A19" t="s">
        <v>397</v>
      </c>
      <c r="B19">
        <f>VLOOKUP(A19,'stat-1-1_f'!$B$3:$E$584,4,0)</f>
        <v>28963</v>
      </c>
      <c r="C19">
        <f>VLOOKUP(A19,'stat-1-1_f'!$B$3:$E$584,2,0)</f>
        <v>13940</v>
      </c>
      <c r="D19">
        <f>VLOOKUP(A19,'stat-1-1_f'!$B$3:$E$584,3,0)</f>
        <v>15023</v>
      </c>
      <c r="E19">
        <f>VLOOKUP(A19,Revenue!$C$2:$F$290,4,0)</f>
        <v>17151</v>
      </c>
      <c r="F19">
        <f>$B19*repartition!$B$2</f>
        <v>6574.6010000000006</v>
      </c>
      <c r="G19">
        <f>$B19*repartition!$B$3</f>
        <v>16856.466</v>
      </c>
      <c r="H19">
        <f>$B19*repartition!$B$4</f>
        <v>5531.933</v>
      </c>
      <c r="I19">
        <f>$C19*repartition!$B$2</f>
        <v>3164.38</v>
      </c>
      <c r="J19">
        <f>$C19*repartition!$B$3</f>
        <v>8113.079999999999</v>
      </c>
      <c r="K19">
        <f>$C19*repartition!$B$4</f>
        <v>2662.54</v>
      </c>
      <c r="L19">
        <f>$D19*repartition!$B$2</f>
        <v>3410.221</v>
      </c>
      <c r="M19">
        <f>$D19*repartition!$B$3</f>
        <v>8743.3859999999986</v>
      </c>
      <c r="N19">
        <f>$D19*repartition!$B$4</f>
        <v>2869.393</v>
      </c>
    </row>
    <row r="20" spans="1:14" x14ac:dyDescent="0.35">
      <c r="A20" t="s">
        <v>398</v>
      </c>
      <c r="B20">
        <f>VLOOKUP(A20,'stat-1-1_f'!$B$3:$E$584,4,0)</f>
        <v>9252</v>
      </c>
      <c r="C20">
        <f>VLOOKUP(A20,'stat-1-1_f'!$B$3:$E$584,2,0)</f>
        <v>4475</v>
      </c>
      <c r="D20">
        <f>VLOOKUP(A20,'stat-1-1_f'!$B$3:$E$584,3,0)</f>
        <v>4777</v>
      </c>
      <c r="E20">
        <f>VLOOKUP(A20,Revenue!$C$2:$F$290,4,0)</f>
        <v>20729</v>
      </c>
      <c r="F20">
        <f>$B20*repartition!$B$2</f>
        <v>2100.2040000000002</v>
      </c>
      <c r="G20">
        <f>$B20*repartition!$B$3</f>
        <v>5384.6639999999998</v>
      </c>
      <c r="H20">
        <f>$B20*repartition!$B$4</f>
        <v>1767.1320000000001</v>
      </c>
      <c r="I20">
        <f>$C20*repartition!$B$2</f>
        <v>1015.825</v>
      </c>
      <c r="J20">
        <f>$C20*repartition!$B$3</f>
        <v>2604.4499999999998</v>
      </c>
      <c r="K20">
        <f>$C20*repartition!$B$4</f>
        <v>854.72500000000002</v>
      </c>
      <c r="L20">
        <f>$D20*repartition!$B$2</f>
        <v>1084.3790000000001</v>
      </c>
      <c r="M20">
        <f>$D20*repartition!$B$3</f>
        <v>2780.2139999999999</v>
      </c>
      <c r="N20">
        <f>$D20*repartition!$B$4</f>
        <v>912.40700000000004</v>
      </c>
    </row>
    <row r="21" spans="1:14" x14ac:dyDescent="0.35">
      <c r="A21" t="s">
        <v>399</v>
      </c>
      <c r="B21">
        <f>VLOOKUP(A21,'stat-1-1_f'!$B$3:$E$584,4,0)</f>
        <v>12987</v>
      </c>
      <c r="C21">
        <f>VLOOKUP(A21,'stat-1-1_f'!$B$3:$E$584,2,0)</f>
        <v>6452</v>
      </c>
      <c r="D21">
        <f>VLOOKUP(A21,'stat-1-1_f'!$B$3:$E$584,3,0)</f>
        <v>6535</v>
      </c>
      <c r="E21">
        <f>VLOOKUP(A21,Revenue!$C$2:$F$290,4,0)</f>
        <v>19498</v>
      </c>
      <c r="F21">
        <f>$B21*repartition!$B$2</f>
        <v>2948.049</v>
      </c>
      <c r="G21">
        <f>$B21*repartition!$B$3</f>
        <v>7558.4339999999993</v>
      </c>
      <c r="H21">
        <f>$B21*repartition!$B$4</f>
        <v>2480.5169999999998</v>
      </c>
      <c r="I21">
        <f>$C21*repartition!$B$2</f>
        <v>1464.604</v>
      </c>
      <c r="J21">
        <f>$C21*repartition!$B$3</f>
        <v>3755.0639999999999</v>
      </c>
      <c r="K21">
        <f>$C21*repartition!$B$4</f>
        <v>1232.3320000000001</v>
      </c>
      <c r="L21">
        <f>$D21*repartition!$B$2</f>
        <v>1483.4449999999999</v>
      </c>
      <c r="M21">
        <f>$D21*repartition!$B$3</f>
        <v>3803.37</v>
      </c>
      <c r="N21">
        <f>$D21*repartition!$B$4</f>
        <v>1248.1849999999999</v>
      </c>
    </row>
    <row r="22" spans="1:14" x14ac:dyDescent="0.35">
      <c r="A22" t="s">
        <v>400</v>
      </c>
      <c r="B22">
        <f>VLOOKUP(A22,'stat-1-1_f'!$B$3:$E$584,4,0)</f>
        <v>9062</v>
      </c>
      <c r="C22">
        <f>VLOOKUP(A22,'stat-1-1_f'!$B$3:$E$584,2,0)</f>
        <v>4469</v>
      </c>
      <c r="D22">
        <f>VLOOKUP(A22,'stat-1-1_f'!$B$3:$E$584,3,0)</f>
        <v>4593</v>
      </c>
      <c r="E22">
        <f>VLOOKUP(A22,Revenue!$C$2:$F$290,4,0)</f>
        <v>19470</v>
      </c>
      <c r="F22">
        <f>$B22*repartition!$B$2</f>
        <v>2057.0740000000001</v>
      </c>
      <c r="G22">
        <f>$B22*repartition!$B$3</f>
        <v>5274.0839999999998</v>
      </c>
      <c r="H22">
        <f>$B22*repartition!$B$4</f>
        <v>1730.8420000000001</v>
      </c>
      <c r="I22">
        <f>$C22*repartition!$B$2</f>
        <v>1014.4630000000001</v>
      </c>
      <c r="J22">
        <f>$C22*repartition!$B$3</f>
        <v>2600.9579999999996</v>
      </c>
      <c r="K22">
        <f>$C22*repartition!$B$4</f>
        <v>853.57900000000006</v>
      </c>
      <c r="L22">
        <f>$D22*repartition!$B$2</f>
        <v>1042.6110000000001</v>
      </c>
      <c r="M22">
        <f>$D22*repartition!$B$3</f>
        <v>2673.1259999999997</v>
      </c>
      <c r="N22">
        <f>$D22*repartition!$B$4</f>
        <v>877.26300000000003</v>
      </c>
    </row>
    <row r="23" spans="1:14" x14ac:dyDescent="0.35">
      <c r="A23" t="s">
        <v>401</v>
      </c>
      <c r="B23">
        <f>VLOOKUP(A23,'stat-1-1_f'!$B$3:$E$584,4,0)</f>
        <v>12012</v>
      </c>
      <c r="C23">
        <f>VLOOKUP(A23,'stat-1-1_f'!$B$3:$E$584,2,0)</f>
        <v>5782</v>
      </c>
      <c r="D23">
        <f>VLOOKUP(A23,'stat-1-1_f'!$B$3:$E$584,3,0)</f>
        <v>6230</v>
      </c>
      <c r="E23">
        <f>VLOOKUP(A23,Revenue!$C$2:$F$290,4,0)</f>
        <v>17442</v>
      </c>
      <c r="F23">
        <f>$B23*repartition!$B$2</f>
        <v>2726.7240000000002</v>
      </c>
      <c r="G23">
        <f>$B23*repartition!$B$3</f>
        <v>6990.9839999999995</v>
      </c>
      <c r="H23">
        <f>$B23*repartition!$B$4</f>
        <v>2294.2919999999999</v>
      </c>
      <c r="I23">
        <f>$C23*repartition!$B$2</f>
        <v>1312.5140000000001</v>
      </c>
      <c r="J23">
        <f>$C23*repartition!$B$3</f>
        <v>3365.1239999999998</v>
      </c>
      <c r="K23">
        <f>$C23*repartition!$B$4</f>
        <v>1104.3620000000001</v>
      </c>
      <c r="L23">
        <f>$D23*repartition!$B$2</f>
        <v>1414.21</v>
      </c>
      <c r="M23">
        <f>$D23*repartition!$B$3</f>
        <v>3625.8599999999997</v>
      </c>
      <c r="N23">
        <f>$D23*repartition!$B$4</f>
        <v>1189.93</v>
      </c>
    </row>
    <row r="24" spans="1:14" x14ac:dyDescent="0.35">
      <c r="A24" t="s">
        <v>402</v>
      </c>
      <c r="B24">
        <f>VLOOKUP(A24,'stat-1-1_f'!$B$3:$E$584,4,0)</f>
        <v>20600</v>
      </c>
      <c r="C24">
        <f>VLOOKUP(A24,'stat-1-1_f'!$B$3:$E$584,2,0)</f>
        <v>9860</v>
      </c>
      <c r="D24">
        <f>VLOOKUP(A24,'stat-1-1_f'!$B$3:$E$584,3,0)</f>
        <v>10740</v>
      </c>
      <c r="E24">
        <f>VLOOKUP(A24,Revenue!$C$2:$F$290,4,0)</f>
        <v>25362</v>
      </c>
      <c r="F24">
        <f>$B24*repartition!$B$2</f>
        <v>4676.2</v>
      </c>
      <c r="G24">
        <f>$B24*repartition!$B$3</f>
        <v>11989.199999999999</v>
      </c>
      <c r="H24">
        <f>$B24*repartition!$B$4</f>
        <v>3934.6</v>
      </c>
      <c r="I24">
        <f>$C24*repartition!$B$2</f>
        <v>2238.2200000000003</v>
      </c>
      <c r="J24">
        <f>$C24*repartition!$B$3</f>
        <v>5738.5199999999995</v>
      </c>
      <c r="K24">
        <f>$C24*repartition!$B$4</f>
        <v>1883.26</v>
      </c>
      <c r="L24">
        <f>$D24*repartition!$B$2</f>
        <v>2437.98</v>
      </c>
      <c r="M24">
        <f>$D24*repartition!$B$3</f>
        <v>6250.6799999999994</v>
      </c>
      <c r="N24">
        <f>$D24*repartition!$B$4</f>
        <v>2051.34</v>
      </c>
    </row>
    <row r="25" spans="1:14" x14ac:dyDescent="0.35">
      <c r="A25" t="s">
        <v>403</v>
      </c>
      <c r="B25">
        <f>VLOOKUP(A25,'stat-1-1_f'!$B$3:$E$584,4,0)</f>
        <v>5333</v>
      </c>
      <c r="C25">
        <f>VLOOKUP(A25,'stat-1-1_f'!$B$3:$E$584,2,0)</f>
        <v>2577</v>
      </c>
      <c r="D25">
        <f>VLOOKUP(A25,'stat-1-1_f'!$B$3:$E$584,3,0)</f>
        <v>2756</v>
      </c>
      <c r="E25">
        <f>VLOOKUP(A25,Revenue!$C$2:$F$290,4,0)</f>
        <v>17727</v>
      </c>
      <c r="F25">
        <f>$B25*repartition!$B$2</f>
        <v>1210.5910000000001</v>
      </c>
      <c r="G25">
        <f>$B25*repartition!$B$3</f>
        <v>3103.8059999999996</v>
      </c>
      <c r="H25">
        <f>$B25*repartition!$B$4</f>
        <v>1018.6030000000001</v>
      </c>
      <c r="I25">
        <f>$C25*repartition!$B$2</f>
        <v>584.97900000000004</v>
      </c>
      <c r="J25">
        <f>$C25*repartition!$B$3</f>
        <v>1499.8139999999999</v>
      </c>
      <c r="K25">
        <f>$C25*repartition!$B$4</f>
        <v>492.20699999999999</v>
      </c>
      <c r="L25">
        <f>$D25*repartition!$B$2</f>
        <v>625.61199999999997</v>
      </c>
      <c r="M25">
        <f>$D25*repartition!$B$3</f>
        <v>1603.992</v>
      </c>
      <c r="N25">
        <f>$D25*repartition!$B$4</f>
        <v>526.39599999999996</v>
      </c>
    </row>
    <row r="26" spans="1:14" x14ac:dyDescent="0.35">
      <c r="A26" t="s">
        <v>404</v>
      </c>
      <c r="B26">
        <f>VLOOKUP(A26,'stat-1-1_f'!$B$3:$E$584,4,0)</f>
        <v>7675</v>
      </c>
      <c r="C26">
        <f>VLOOKUP(A26,'stat-1-1_f'!$B$3:$E$584,2,0)</f>
        <v>3753</v>
      </c>
      <c r="D26">
        <f>VLOOKUP(A26,'stat-1-1_f'!$B$3:$E$584,3,0)</f>
        <v>3922</v>
      </c>
      <c r="E26">
        <f>VLOOKUP(A26,Revenue!$C$2:$F$290,4,0)</f>
        <v>21544</v>
      </c>
      <c r="F26">
        <f>$B26*repartition!$B$2</f>
        <v>1742.2250000000001</v>
      </c>
      <c r="G26">
        <f>$B26*repartition!$B$3</f>
        <v>4466.8499999999995</v>
      </c>
      <c r="H26">
        <f>$B26*repartition!$B$4</f>
        <v>1465.925</v>
      </c>
      <c r="I26">
        <f>$C26*repartition!$B$2</f>
        <v>851.93100000000004</v>
      </c>
      <c r="J26">
        <f>$C26*repartition!$B$3</f>
        <v>2184.2459999999996</v>
      </c>
      <c r="K26">
        <f>$C26*repartition!$B$4</f>
        <v>716.82299999999998</v>
      </c>
      <c r="L26">
        <f>$D26*repartition!$B$2</f>
        <v>890.29399999999998</v>
      </c>
      <c r="M26">
        <f>$D26*repartition!$B$3</f>
        <v>2282.6039999999998</v>
      </c>
      <c r="N26">
        <f>$D26*repartition!$B$4</f>
        <v>749.10199999999998</v>
      </c>
    </row>
    <row r="27" spans="1:14" x14ac:dyDescent="0.35">
      <c r="A27" t="s">
        <v>405</v>
      </c>
      <c r="B27">
        <f>VLOOKUP(A27,'stat-1-1_f'!$B$3:$E$584,4,0)</f>
        <v>12810</v>
      </c>
      <c r="C27">
        <f>VLOOKUP(A27,'stat-1-1_f'!$B$3:$E$584,2,0)</f>
        <v>6230</v>
      </c>
      <c r="D27">
        <f>VLOOKUP(A27,'stat-1-1_f'!$B$3:$E$584,3,0)</f>
        <v>6580</v>
      </c>
      <c r="E27">
        <f>VLOOKUP(A27,Revenue!$C$2:$F$290,4,0)</f>
        <v>23095</v>
      </c>
      <c r="F27">
        <f>$B27*repartition!$B$2</f>
        <v>2907.87</v>
      </c>
      <c r="G27">
        <f>$B27*repartition!$B$3</f>
        <v>7455.4199999999992</v>
      </c>
      <c r="H27">
        <f>$B27*repartition!$B$4</f>
        <v>2446.71</v>
      </c>
      <c r="I27">
        <f>$C27*repartition!$B$2</f>
        <v>1414.21</v>
      </c>
      <c r="J27">
        <f>$C27*repartition!$B$3</f>
        <v>3625.8599999999997</v>
      </c>
      <c r="K27">
        <f>$C27*repartition!$B$4</f>
        <v>1189.93</v>
      </c>
      <c r="L27">
        <f>$D27*repartition!$B$2</f>
        <v>1493.66</v>
      </c>
      <c r="M27">
        <f>$D27*repartition!$B$3</f>
        <v>3829.56</v>
      </c>
      <c r="N27">
        <f>$D27*repartition!$B$4</f>
        <v>1256.78</v>
      </c>
    </row>
    <row r="28" spans="1:14" x14ac:dyDescent="0.35">
      <c r="A28" t="s">
        <v>406</v>
      </c>
      <c r="B28">
        <f>VLOOKUP(A28,'stat-1-1_f'!$B$3:$E$584,4,0)</f>
        <v>16319</v>
      </c>
      <c r="C28">
        <f>VLOOKUP(A28,'stat-1-1_f'!$B$3:$E$584,2,0)</f>
        <v>7701</v>
      </c>
      <c r="D28">
        <f>VLOOKUP(A28,'stat-1-1_f'!$B$3:$E$584,3,0)</f>
        <v>8618</v>
      </c>
      <c r="E28">
        <f>VLOOKUP(A28,Revenue!$C$2:$F$290,4,0)</f>
        <v>18387</v>
      </c>
      <c r="F28">
        <f>$B28*repartition!$B$2</f>
        <v>3704.413</v>
      </c>
      <c r="G28">
        <f>$B28*repartition!$B$3</f>
        <v>9497.6579999999994</v>
      </c>
      <c r="H28">
        <f>$B28*repartition!$B$4</f>
        <v>3116.9290000000001</v>
      </c>
      <c r="I28">
        <f>$C28*repartition!$B$2</f>
        <v>1748.127</v>
      </c>
      <c r="J28">
        <f>$C28*repartition!$B$3</f>
        <v>4481.982</v>
      </c>
      <c r="K28">
        <f>$C28*repartition!$B$4</f>
        <v>1470.8910000000001</v>
      </c>
      <c r="L28">
        <f>$D28*repartition!$B$2</f>
        <v>1956.2860000000001</v>
      </c>
      <c r="M28">
        <f>$D28*repartition!$B$3</f>
        <v>5015.6759999999995</v>
      </c>
      <c r="N28">
        <f>$D28*repartition!$B$4</f>
        <v>1646.038</v>
      </c>
    </row>
    <row r="29" spans="1:14" x14ac:dyDescent="0.35">
      <c r="A29" t="s">
        <v>407</v>
      </c>
      <c r="B29">
        <f>VLOOKUP(A29,'stat-1-1_f'!$B$3:$E$584,4,0)</f>
        <v>40833</v>
      </c>
      <c r="C29">
        <f>VLOOKUP(A29,'stat-1-1_f'!$B$3:$E$584,2,0)</f>
        <v>19866</v>
      </c>
      <c r="D29">
        <f>VLOOKUP(A29,'stat-1-1_f'!$B$3:$E$584,3,0)</f>
        <v>20967</v>
      </c>
      <c r="E29">
        <f>VLOOKUP(A29,Revenue!$C$2:$F$290,4,0)</f>
        <v>15476</v>
      </c>
      <c r="F29">
        <f>$B29*repartition!$B$2</f>
        <v>9269.0910000000003</v>
      </c>
      <c r="G29">
        <f>$B29*repartition!$B$3</f>
        <v>23764.805999999997</v>
      </c>
      <c r="H29">
        <f>$B29*repartition!$B$4</f>
        <v>7799.1030000000001</v>
      </c>
      <c r="I29">
        <f>$C29*repartition!$B$2</f>
        <v>4509.5820000000003</v>
      </c>
      <c r="J29">
        <f>$C29*repartition!$B$3</f>
        <v>11562.011999999999</v>
      </c>
      <c r="K29">
        <f>$C29*repartition!$B$4</f>
        <v>3794.4059999999999</v>
      </c>
      <c r="L29">
        <f>$D29*repartition!$B$2</f>
        <v>4759.509</v>
      </c>
      <c r="M29">
        <f>$D29*repartition!$B$3</f>
        <v>12202.794</v>
      </c>
      <c r="N29">
        <f>$D29*repartition!$B$4</f>
        <v>4004.6970000000001</v>
      </c>
    </row>
    <row r="30" spans="1:14" x14ac:dyDescent="0.35">
      <c r="A30" t="s">
        <v>408</v>
      </c>
      <c r="B30">
        <f>VLOOKUP(A30,'stat-1-1_f'!$B$3:$E$584,4,0)</f>
        <v>9756</v>
      </c>
      <c r="C30">
        <f>VLOOKUP(A30,'stat-1-1_f'!$B$3:$E$584,2,0)</f>
        <v>4809</v>
      </c>
      <c r="D30">
        <f>VLOOKUP(A30,'stat-1-1_f'!$B$3:$E$584,3,0)</f>
        <v>4947</v>
      </c>
      <c r="E30">
        <f>VLOOKUP(A30,Revenue!$C$2:$F$290,4,0)</f>
        <v>21182</v>
      </c>
      <c r="F30">
        <f>$B30*repartition!$B$2</f>
        <v>2214.6120000000001</v>
      </c>
      <c r="G30">
        <f>$B30*repartition!$B$3</f>
        <v>5677.9919999999993</v>
      </c>
      <c r="H30">
        <f>$B30*repartition!$B$4</f>
        <v>1863.396</v>
      </c>
      <c r="I30">
        <f>$C30*repartition!$B$2</f>
        <v>1091.643</v>
      </c>
      <c r="J30">
        <f>$C30*repartition!$B$3</f>
        <v>2798.8379999999997</v>
      </c>
      <c r="K30">
        <f>$C30*repartition!$B$4</f>
        <v>918.51900000000001</v>
      </c>
      <c r="L30">
        <f>$D30*repartition!$B$2</f>
        <v>1122.9690000000001</v>
      </c>
      <c r="M30">
        <f>$D30*repartition!$B$3</f>
        <v>2879.154</v>
      </c>
      <c r="N30">
        <f>$D30*repartition!$B$4</f>
        <v>944.87700000000007</v>
      </c>
    </row>
    <row r="31" spans="1:14" x14ac:dyDescent="0.35">
      <c r="A31" t="s">
        <v>409</v>
      </c>
      <c r="B31">
        <f>VLOOKUP(A31,'stat-1-1_f'!$B$3:$E$584,4,0)</f>
        <v>197504</v>
      </c>
      <c r="C31">
        <f>VLOOKUP(A31,'stat-1-1_f'!$B$3:$E$584,2,0)</f>
        <v>98333</v>
      </c>
      <c r="D31">
        <f>VLOOKUP(A31,'stat-1-1_f'!$B$3:$E$584,3,0)</f>
        <v>99171</v>
      </c>
      <c r="E31">
        <f>VLOOKUP(A31,Revenue!$C$2:$F$290,4,0)</f>
        <v>18233</v>
      </c>
      <c r="F31">
        <f>$B31*repartition!$B$2</f>
        <v>44833.408000000003</v>
      </c>
      <c r="G31">
        <f>$B31*repartition!$B$3</f>
        <v>114947.32799999999</v>
      </c>
      <c r="H31">
        <f>$B31*repartition!$B$4</f>
        <v>37723.264000000003</v>
      </c>
      <c r="I31">
        <f>$C31*repartition!$B$2</f>
        <v>22321.591</v>
      </c>
      <c r="J31">
        <f>$C31*repartition!$B$3</f>
        <v>57229.805999999997</v>
      </c>
      <c r="K31">
        <f>$C31*repartition!$B$4</f>
        <v>18781.602999999999</v>
      </c>
      <c r="L31">
        <f>$D31*repartition!$B$2</f>
        <v>22511.816999999999</v>
      </c>
      <c r="M31">
        <f>$D31*repartition!$B$3</f>
        <v>57717.521999999997</v>
      </c>
      <c r="N31">
        <f>$D31*repartition!$B$4</f>
        <v>18941.661</v>
      </c>
    </row>
    <row r="32" spans="1:14" x14ac:dyDescent="0.35">
      <c r="A32" t="s">
        <v>410</v>
      </c>
      <c r="B32">
        <f>VLOOKUP(A32,'stat-1-1_f'!$B$3:$E$584,4,0)</f>
        <v>25716</v>
      </c>
      <c r="C32">
        <f>VLOOKUP(A32,'stat-1-1_f'!$B$3:$E$584,2,0)</f>
        <v>12437</v>
      </c>
      <c r="D32">
        <f>VLOOKUP(A32,'stat-1-1_f'!$B$3:$E$584,3,0)</f>
        <v>13279</v>
      </c>
      <c r="E32">
        <f>VLOOKUP(A32,Revenue!$C$2:$F$290,4,0)</f>
        <v>18479</v>
      </c>
      <c r="F32">
        <f>$B32*repartition!$B$2</f>
        <v>5837.5320000000002</v>
      </c>
      <c r="G32">
        <f>$B32*repartition!$B$3</f>
        <v>14966.712</v>
      </c>
      <c r="H32">
        <f>$B32*repartition!$B$4</f>
        <v>4911.7560000000003</v>
      </c>
      <c r="I32">
        <f>$C32*repartition!$B$2</f>
        <v>2823.1990000000001</v>
      </c>
      <c r="J32">
        <f>$C32*repartition!$B$3</f>
        <v>7238.3339999999998</v>
      </c>
      <c r="K32">
        <f>$C32*repartition!$B$4</f>
        <v>2375.4670000000001</v>
      </c>
      <c r="L32">
        <f>$D32*repartition!$B$2</f>
        <v>3014.3330000000001</v>
      </c>
      <c r="M32">
        <f>$D32*repartition!$B$3</f>
        <v>7728.3779999999997</v>
      </c>
      <c r="N32">
        <f>$D32*repartition!$B$4</f>
        <v>2536.2890000000002</v>
      </c>
    </row>
    <row r="33" spans="1:14" x14ac:dyDescent="0.35">
      <c r="A33" t="s">
        <v>308</v>
      </c>
      <c r="B33">
        <f>VLOOKUP(A33,'stat-1-1_f'!$B$3:$E$584,4,0)</f>
        <v>81968</v>
      </c>
      <c r="C33">
        <f>VLOOKUP(A33,'stat-1-1_f'!$B$3:$E$584,2,0)</f>
        <v>40439</v>
      </c>
      <c r="D33">
        <f>VLOOKUP(A33,'stat-1-1_f'!$B$3:$E$584,3,0)</f>
        <v>41529</v>
      </c>
      <c r="E33">
        <f>VLOOKUP(A33,Revenue!$C$2:$F$290,4,0)</f>
        <v>14461</v>
      </c>
      <c r="F33">
        <f>$B33*repartition!$B$2</f>
        <v>18606.736000000001</v>
      </c>
      <c r="G33">
        <f>$B33*repartition!$B$3</f>
        <v>47705.375999999997</v>
      </c>
      <c r="H33">
        <f>$B33*repartition!$B$4</f>
        <v>15655.888000000001</v>
      </c>
      <c r="I33">
        <f>$C33*repartition!$B$2</f>
        <v>9179.6530000000002</v>
      </c>
      <c r="J33">
        <f>$C33*repartition!$B$3</f>
        <v>23535.498</v>
      </c>
      <c r="K33">
        <f>$C33*repartition!$B$4</f>
        <v>7723.8490000000002</v>
      </c>
      <c r="L33">
        <f>$D33*repartition!$B$2</f>
        <v>9427.0830000000005</v>
      </c>
      <c r="M33">
        <f>$D33*repartition!$B$3</f>
        <v>24169.877999999997</v>
      </c>
      <c r="N33">
        <f>$D33*repartition!$B$4</f>
        <v>7932.0389999999998</v>
      </c>
    </row>
    <row r="34" spans="1:14" x14ac:dyDescent="0.35">
      <c r="A34" t="s">
        <v>411</v>
      </c>
      <c r="B34">
        <f>VLOOKUP(A34,'stat-1-1_f'!$B$3:$E$584,4,0)</f>
        <v>64127</v>
      </c>
      <c r="C34">
        <f>VLOOKUP(A34,'stat-1-1_f'!$B$3:$E$584,2,0)</f>
        <v>31009</v>
      </c>
      <c r="D34">
        <f>VLOOKUP(A34,'stat-1-1_f'!$B$3:$E$584,3,0)</f>
        <v>33118</v>
      </c>
      <c r="E34">
        <f>VLOOKUP(A34,Revenue!$C$2:$F$290,4,0)</f>
        <v>15004</v>
      </c>
      <c r="F34">
        <f>$B34*repartition!$B$2</f>
        <v>14556.829</v>
      </c>
      <c r="G34">
        <f>$B34*repartition!$B$3</f>
        <v>37321.913999999997</v>
      </c>
      <c r="H34">
        <f>$B34*repartition!$B$4</f>
        <v>12248.257</v>
      </c>
      <c r="I34">
        <f>$C34*repartition!$B$2</f>
        <v>7039.0430000000006</v>
      </c>
      <c r="J34">
        <f>$C34*repartition!$B$3</f>
        <v>18047.237999999998</v>
      </c>
      <c r="K34">
        <f>$C34*repartition!$B$4</f>
        <v>5922.7190000000001</v>
      </c>
      <c r="L34">
        <f>$D34*repartition!$B$2</f>
        <v>7517.7860000000001</v>
      </c>
      <c r="M34">
        <f>$D34*repartition!$B$3</f>
        <v>19274.675999999999</v>
      </c>
      <c r="N34">
        <f>$D34*repartition!$B$4</f>
        <v>6325.5380000000005</v>
      </c>
    </row>
    <row r="35" spans="1:14" x14ac:dyDescent="0.35">
      <c r="A35" t="s">
        <v>412</v>
      </c>
      <c r="B35">
        <f>VLOOKUP(A35,'stat-1-1_f'!$B$3:$E$584,4,0)</f>
        <v>17321</v>
      </c>
      <c r="C35">
        <f>VLOOKUP(A35,'stat-1-1_f'!$B$3:$E$584,2,0)</f>
        <v>8437</v>
      </c>
      <c r="D35">
        <f>VLOOKUP(A35,'stat-1-1_f'!$B$3:$E$584,3,0)</f>
        <v>8884</v>
      </c>
      <c r="E35">
        <f>VLOOKUP(A35,Revenue!$C$2:$F$290,4,0)</f>
        <v>19344</v>
      </c>
      <c r="F35">
        <f>$B35*repartition!$B$2</f>
        <v>3931.8670000000002</v>
      </c>
      <c r="G35">
        <f>$B35*repartition!$B$3</f>
        <v>10080.822</v>
      </c>
      <c r="H35">
        <f>$B35*repartition!$B$4</f>
        <v>3308.3110000000001</v>
      </c>
      <c r="I35">
        <f>$C35*repartition!$B$2</f>
        <v>1915.1990000000001</v>
      </c>
      <c r="J35">
        <f>$C35*repartition!$B$3</f>
        <v>4910.3339999999998</v>
      </c>
      <c r="K35">
        <f>$C35*repartition!$B$4</f>
        <v>1611.4670000000001</v>
      </c>
      <c r="L35">
        <f>$D35*repartition!$B$2</f>
        <v>2016.6680000000001</v>
      </c>
      <c r="M35">
        <f>$D35*repartition!$B$3</f>
        <v>5170.4879999999994</v>
      </c>
      <c r="N35">
        <f>$D35*repartition!$B$4</f>
        <v>1696.8440000000001</v>
      </c>
    </row>
    <row r="36" spans="1:14" x14ac:dyDescent="0.35">
      <c r="A36" t="s">
        <v>413</v>
      </c>
      <c r="B36">
        <f>VLOOKUP(A36,'stat-1-1_f'!$B$3:$E$584,4,0)</f>
        <v>15329</v>
      </c>
      <c r="C36">
        <f>VLOOKUP(A36,'stat-1-1_f'!$B$3:$E$584,2,0)</f>
        <v>7451</v>
      </c>
      <c r="D36">
        <f>VLOOKUP(A36,'stat-1-1_f'!$B$3:$E$584,3,0)</f>
        <v>7878</v>
      </c>
      <c r="E36">
        <f>VLOOKUP(A36,Revenue!$C$2:$F$290,4,0)</f>
        <v>22545</v>
      </c>
      <c r="F36">
        <f>$B36*repartition!$B$2</f>
        <v>3479.683</v>
      </c>
      <c r="G36">
        <f>$B36*repartition!$B$3</f>
        <v>8921.4779999999992</v>
      </c>
      <c r="H36">
        <f>$B36*repartition!$B$4</f>
        <v>2927.8389999999999</v>
      </c>
      <c r="I36">
        <f>$C36*repartition!$B$2</f>
        <v>1691.377</v>
      </c>
      <c r="J36">
        <f>$C36*repartition!$B$3</f>
        <v>4336.482</v>
      </c>
      <c r="K36">
        <f>$C36*repartition!$B$4</f>
        <v>1423.1410000000001</v>
      </c>
      <c r="L36">
        <f>$D36*repartition!$B$2</f>
        <v>1788.306</v>
      </c>
      <c r="M36">
        <f>$D36*repartition!$B$3</f>
        <v>4584.9960000000001</v>
      </c>
      <c r="N36">
        <f>$D36*repartition!$B$4</f>
        <v>1504.6980000000001</v>
      </c>
    </row>
    <row r="37" spans="1:14" x14ac:dyDescent="0.35">
      <c r="A37" t="s">
        <v>414</v>
      </c>
      <c r="B37">
        <f>VLOOKUP(A37,'stat-1-1_f'!$B$3:$E$584,4,0)</f>
        <v>18070</v>
      </c>
      <c r="C37">
        <f>VLOOKUP(A37,'stat-1-1_f'!$B$3:$E$584,2,0)</f>
        <v>8762</v>
      </c>
      <c r="D37">
        <f>VLOOKUP(A37,'stat-1-1_f'!$B$3:$E$584,3,0)</f>
        <v>9308</v>
      </c>
      <c r="E37">
        <f>VLOOKUP(A37,Revenue!$C$2:$F$290,4,0)</f>
        <v>18563</v>
      </c>
      <c r="F37">
        <f>$B37*repartition!$B$2</f>
        <v>4101.8900000000003</v>
      </c>
      <c r="G37">
        <f>$B37*repartition!$B$3</f>
        <v>10516.74</v>
      </c>
      <c r="H37">
        <f>$B37*repartition!$B$4</f>
        <v>3451.37</v>
      </c>
      <c r="I37">
        <f>$C37*repartition!$B$2</f>
        <v>1988.9740000000002</v>
      </c>
      <c r="J37">
        <f>$C37*repartition!$B$3</f>
        <v>5099.4839999999995</v>
      </c>
      <c r="K37">
        <f>$C37*repartition!$B$4</f>
        <v>1673.5419999999999</v>
      </c>
      <c r="L37">
        <f>$D37*repartition!$B$2</f>
        <v>2112.9160000000002</v>
      </c>
      <c r="M37">
        <f>$D37*repartition!$B$3</f>
        <v>5417.2559999999994</v>
      </c>
      <c r="N37">
        <f>$D37*repartition!$B$4</f>
        <v>1777.828</v>
      </c>
    </row>
    <row r="38" spans="1:14" x14ac:dyDescent="0.35">
      <c r="A38" t="s">
        <v>415</v>
      </c>
      <c r="B38">
        <f>VLOOKUP(A38,'stat-1-1_f'!$B$3:$E$584,4,0)</f>
        <v>23749</v>
      </c>
      <c r="C38">
        <f>VLOOKUP(A38,'stat-1-1_f'!$B$3:$E$584,2,0)</f>
        <v>11911</v>
      </c>
      <c r="D38">
        <f>VLOOKUP(A38,'stat-1-1_f'!$B$3:$E$584,3,0)</f>
        <v>11838</v>
      </c>
      <c r="E38">
        <f>VLOOKUP(A38,Revenue!$C$2:$F$290,4,0)</f>
        <v>16388</v>
      </c>
      <c r="F38">
        <f>$B38*repartition!$B$2</f>
        <v>5391.0230000000001</v>
      </c>
      <c r="G38">
        <f>$B38*repartition!$B$3</f>
        <v>13821.918</v>
      </c>
      <c r="H38">
        <f>$B38*repartition!$B$4</f>
        <v>4536.0590000000002</v>
      </c>
      <c r="I38">
        <f>$C38*repartition!$B$2</f>
        <v>2703.797</v>
      </c>
      <c r="J38">
        <f>$C38*repartition!$B$3</f>
        <v>6932.2019999999993</v>
      </c>
      <c r="K38">
        <f>$C38*repartition!$B$4</f>
        <v>2275.0010000000002</v>
      </c>
      <c r="L38">
        <f>$D38*repartition!$B$2</f>
        <v>2687.2260000000001</v>
      </c>
      <c r="M38">
        <f>$D38*repartition!$B$3</f>
        <v>6889.7159999999994</v>
      </c>
      <c r="N38">
        <f>$D38*repartition!$B$4</f>
        <v>2261.058</v>
      </c>
    </row>
    <row r="39" spans="1:14" x14ac:dyDescent="0.35">
      <c r="A39" t="s">
        <v>416</v>
      </c>
      <c r="B39">
        <f>VLOOKUP(A39,'stat-1-1_f'!$B$3:$E$584,4,0)</f>
        <v>13442</v>
      </c>
      <c r="C39">
        <f>VLOOKUP(A39,'stat-1-1_f'!$B$3:$E$584,2,0)</f>
        <v>6569</v>
      </c>
      <c r="D39">
        <f>VLOOKUP(A39,'stat-1-1_f'!$B$3:$E$584,3,0)</f>
        <v>6873</v>
      </c>
      <c r="E39">
        <v>21014</v>
      </c>
      <c r="F39">
        <f>$B39*repartition!$B$2</f>
        <v>3051.3340000000003</v>
      </c>
      <c r="G39">
        <f>$B39*repartition!$B$3</f>
        <v>7823.2439999999997</v>
      </c>
      <c r="H39">
        <f>$B39*repartition!$B$4</f>
        <v>2567.422</v>
      </c>
      <c r="I39">
        <f>$C39*repartition!$B$2</f>
        <v>1491.163</v>
      </c>
      <c r="J39">
        <f>$C39*repartition!$B$3</f>
        <v>3823.1579999999999</v>
      </c>
      <c r="K39">
        <f>$C39*repartition!$B$4</f>
        <v>1254.6790000000001</v>
      </c>
      <c r="L39">
        <f>$D39*repartition!$B$2</f>
        <v>1560.171</v>
      </c>
      <c r="M39">
        <f>$D39*repartition!$B$3</f>
        <v>4000.0859999999998</v>
      </c>
      <c r="N39">
        <f>$D39*repartition!$B$4</f>
        <v>1312.7429999999999</v>
      </c>
    </row>
    <row r="40" spans="1:14" x14ac:dyDescent="0.35">
      <c r="A40" t="s">
        <v>417</v>
      </c>
      <c r="B40">
        <f>VLOOKUP(A40,'stat-1-1_f'!$B$3:$E$584,4,0)</f>
        <v>26882</v>
      </c>
      <c r="C40">
        <f>VLOOKUP(A40,'stat-1-1_f'!$B$3:$E$584,2,0)</f>
        <v>12968</v>
      </c>
      <c r="D40">
        <f>VLOOKUP(A40,'stat-1-1_f'!$B$3:$E$584,3,0)</f>
        <v>13914</v>
      </c>
      <c r="E40">
        <f>VLOOKUP(A40,Revenue!$C$2:$F$290,4,0)</f>
        <v>17285</v>
      </c>
      <c r="F40">
        <f>$B40*repartition!$B$2</f>
        <v>6102.2139999999999</v>
      </c>
      <c r="G40">
        <f>$B40*repartition!$B$3</f>
        <v>15645.323999999999</v>
      </c>
      <c r="H40">
        <f>$B40*repartition!$B$4</f>
        <v>5134.4620000000004</v>
      </c>
      <c r="I40">
        <f>$C40*repartition!$B$2</f>
        <v>2943.7359999999999</v>
      </c>
      <c r="J40">
        <f>$C40*repartition!$B$3</f>
        <v>7547.3759999999993</v>
      </c>
      <c r="K40">
        <f>$C40*repartition!$B$4</f>
        <v>2476.8879999999999</v>
      </c>
      <c r="L40">
        <f>$D40*repartition!$B$2</f>
        <v>3158.4780000000001</v>
      </c>
      <c r="M40">
        <f>$D40*repartition!$B$3</f>
        <v>8097.9479999999994</v>
      </c>
      <c r="N40">
        <f>$D40*repartition!$B$4</f>
        <v>2657.5740000000001</v>
      </c>
    </row>
    <row r="41" spans="1:14" x14ac:dyDescent="0.35">
      <c r="A41" t="s">
        <v>418</v>
      </c>
      <c r="B41">
        <f>VLOOKUP(A41,'stat-1-1_f'!$B$3:$E$584,4,0)</f>
        <v>10004</v>
      </c>
      <c r="C41">
        <f>VLOOKUP(A41,'stat-1-1_f'!$B$3:$E$584,2,0)</f>
        <v>4874</v>
      </c>
      <c r="D41">
        <f>VLOOKUP(A41,'stat-1-1_f'!$B$3:$E$584,3,0)</f>
        <v>5130</v>
      </c>
      <c r="E41">
        <f>VLOOKUP(A41,Revenue!$C$2:$F$290,4,0)</f>
        <v>25933</v>
      </c>
      <c r="F41">
        <f>$B41*repartition!$B$2</f>
        <v>2270.9079999999999</v>
      </c>
      <c r="G41">
        <f>$B41*repartition!$B$3</f>
        <v>5822.3279999999995</v>
      </c>
      <c r="H41">
        <f>$B41*repartition!$B$4</f>
        <v>1910.7640000000001</v>
      </c>
      <c r="I41">
        <f>$C41*repartition!$B$2</f>
        <v>1106.3980000000001</v>
      </c>
      <c r="J41">
        <f>$C41*repartition!$B$3</f>
        <v>2836.6679999999997</v>
      </c>
      <c r="K41">
        <f>$C41*repartition!$B$4</f>
        <v>930.93399999999997</v>
      </c>
      <c r="L41">
        <f>$D41*repartition!$B$2</f>
        <v>1164.51</v>
      </c>
      <c r="M41">
        <f>$D41*repartition!$B$3</f>
        <v>2985.66</v>
      </c>
      <c r="N41">
        <f>$D41*repartition!$B$4</f>
        <v>979.83</v>
      </c>
    </row>
    <row r="42" spans="1:14" x14ac:dyDescent="0.35">
      <c r="A42" t="s">
        <v>419</v>
      </c>
      <c r="B42">
        <f>VLOOKUP(A42,'stat-1-1_f'!$B$3:$E$584,4,0)</f>
        <v>8379</v>
      </c>
      <c r="C42">
        <f>VLOOKUP(A42,'stat-1-1_f'!$B$3:$E$584,2,0)</f>
        <v>4304</v>
      </c>
      <c r="D42">
        <f>VLOOKUP(A42,'stat-1-1_f'!$B$3:$E$584,3,0)</f>
        <v>4075</v>
      </c>
      <c r="E42">
        <f>VLOOKUP(A42,Revenue!$C$2:$F$290,4,0)</f>
        <v>19539</v>
      </c>
      <c r="F42">
        <f>$B42*repartition!$B$2</f>
        <v>1902.0330000000001</v>
      </c>
      <c r="G42">
        <f>$B42*repartition!$B$3</f>
        <v>4876.5779999999995</v>
      </c>
      <c r="H42">
        <f>$B42*repartition!$B$4</f>
        <v>1600.3890000000001</v>
      </c>
      <c r="I42">
        <f>$C42*repartition!$B$2</f>
        <v>977.00800000000004</v>
      </c>
      <c r="J42">
        <f>$C42*repartition!$B$3</f>
        <v>2504.9279999999999</v>
      </c>
      <c r="K42">
        <f>$C42*repartition!$B$4</f>
        <v>822.06399999999996</v>
      </c>
      <c r="L42">
        <f>$D42*repartition!$B$2</f>
        <v>925.02499999999998</v>
      </c>
      <c r="M42">
        <f>$D42*repartition!$B$3</f>
        <v>2371.6499999999996</v>
      </c>
      <c r="N42">
        <f>$D42*repartition!$B$4</f>
        <v>778.32500000000005</v>
      </c>
    </row>
    <row r="43" spans="1:14" x14ac:dyDescent="0.35">
      <c r="A43" t="s">
        <v>420</v>
      </c>
      <c r="B43">
        <f>VLOOKUP(A43,'stat-1-1_f'!$B$3:$E$584,4,0)</f>
        <v>5610</v>
      </c>
      <c r="C43">
        <f>VLOOKUP(A43,'stat-1-1_f'!$B$3:$E$584,2,0)</f>
        <v>2846</v>
      </c>
      <c r="D43">
        <f>VLOOKUP(A43,'stat-1-1_f'!$B$3:$E$584,3,0)</f>
        <v>2764</v>
      </c>
      <c r="E43">
        <f>VLOOKUP(A43,Revenue!$C$2:$F$290,4,0)</f>
        <v>18717</v>
      </c>
      <c r="F43">
        <f>$B43*repartition!$B$2</f>
        <v>1273.47</v>
      </c>
      <c r="G43">
        <f>$B43*repartition!$B$3</f>
        <v>3265.02</v>
      </c>
      <c r="H43">
        <f>$B43*repartition!$B$4</f>
        <v>1071.51</v>
      </c>
      <c r="I43">
        <f>$C43*repartition!$B$2</f>
        <v>646.04200000000003</v>
      </c>
      <c r="J43">
        <f>$C43*repartition!$B$3</f>
        <v>1656.3719999999998</v>
      </c>
      <c r="K43">
        <f>$C43*repartition!$B$4</f>
        <v>543.58600000000001</v>
      </c>
      <c r="L43">
        <f>$D43*repartition!$B$2</f>
        <v>627.428</v>
      </c>
      <c r="M43">
        <f>$D43*repartition!$B$3</f>
        <v>1608.6479999999999</v>
      </c>
      <c r="N43">
        <f>$D43*repartition!$B$4</f>
        <v>527.92399999999998</v>
      </c>
    </row>
    <row r="44" spans="1:14" x14ac:dyDescent="0.35">
      <c r="A44" t="s">
        <v>421</v>
      </c>
      <c r="B44">
        <f>VLOOKUP(A44,'stat-1-1_f'!$B$3:$E$584,4,0)</f>
        <v>4227</v>
      </c>
      <c r="C44">
        <f>VLOOKUP(A44,'stat-1-1_f'!$B$3:$E$584,2,0)</f>
        <v>2079</v>
      </c>
      <c r="D44">
        <f>VLOOKUP(A44,'stat-1-1_f'!$B$3:$E$584,3,0)</f>
        <v>2148</v>
      </c>
      <c r="E44">
        <f>VLOOKUP(A44,Revenue!$C$2:$F$290,4,0)</f>
        <v>20611</v>
      </c>
      <c r="F44">
        <f>$B44*repartition!$B$2</f>
        <v>959.529</v>
      </c>
      <c r="G44">
        <f>$B44*repartition!$B$3</f>
        <v>2460.114</v>
      </c>
      <c r="H44">
        <f>$B44*repartition!$B$4</f>
        <v>807.35699999999997</v>
      </c>
      <c r="I44">
        <f>$C44*repartition!$B$2</f>
        <v>471.93299999999999</v>
      </c>
      <c r="J44">
        <f>$C44*repartition!$B$3</f>
        <v>1209.9779999999998</v>
      </c>
      <c r="K44">
        <f>$C44*repartition!$B$4</f>
        <v>397.089</v>
      </c>
      <c r="L44">
        <f>$D44*repartition!$B$2</f>
        <v>487.596</v>
      </c>
      <c r="M44">
        <f>$D44*repartition!$B$3</f>
        <v>1250.136</v>
      </c>
      <c r="N44">
        <f>$D44*repartition!$B$4</f>
        <v>410.26800000000003</v>
      </c>
    </row>
    <row r="45" spans="1:14" x14ac:dyDescent="0.35">
      <c r="A45" t="s">
        <v>422</v>
      </c>
      <c r="B45">
        <f>VLOOKUP(A45,'stat-1-1_f'!$B$3:$E$584,4,0)</f>
        <v>4521</v>
      </c>
      <c r="C45">
        <f>VLOOKUP(A45,'stat-1-1_f'!$B$3:$E$584,2,0)</f>
        <v>2272</v>
      </c>
      <c r="D45">
        <f>VLOOKUP(A45,'stat-1-1_f'!$B$3:$E$584,3,0)</f>
        <v>2249</v>
      </c>
      <c r="E45">
        <f>VLOOKUP(A45,Revenue!$C$2:$F$290,4,0)</f>
        <v>20157</v>
      </c>
      <c r="F45">
        <f>$B45*repartition!$B$2</f>
        <v>1026.2670000000001</v>
      </c>
      <c r="G45">
        <f>$B45*repartition!$B$3</f>
        <v>2631.2219999999998</v>
      </c>
      <c r="H45">
        <f>$B45*repartition!$B$4</f>
        <v>863.51099999999997</v>
      </c>
      <c r="I45">
        <f>$C45*repartition!$B$2</f>
        <v>515.74400000000003</v>
      </c>
      <c r="J45">
        <f>$C45*repartition!$B$3</f>
        <v>1322.3039999999999</v>
      </c>
      <c r="K45">
        <f>$C45*repartition!$B$4</f>
        <v>433.952</v>
      </c>
      <c r="L45">
        <f>$D45*repartition!$B$2</f>
        <v>510.52300000000002</v>
      </c>
      <c r="M45">
        <f>$D45*repartition!$B$3</f>
        <v>1308.9179999999999</v>
      </c>
      <c r="N45">
        <f>$D45*repartition!$B$4</f>
        <v>429.55900000000003</v>
      </c>
    </row>
    <row r="46" spans="1:14" x14ac:dyDescent="0.35">
      <c r="A46" t="s">
        <v>423</v>
      </c>
      <c r="B46">
        <f>VLOOKUP(A46,'stat-1-1_f'!$B$3:$E$584,4,0)</f>
        <v>5721</v>
      </c>
      <c r="C46">
        <f>VLOOKUP(A46,'stat-1-1_f'!$B$3:$E$584,2,0)</f>
        <v>2999</v>
      </c>
      <c r="D46">
        <f>VLOOKUP(A46,'stat-1-1_f'!$B$3:$E$584,3,0)</f>
        <v>2722</v>
      </c>
      <c r="E46">
        <f>VLOOKUP(A46,Revenue!$C$2:$F$290,4,0)</f>
        <v>18646</v>
      </c>
      <c r="F46">
        <f>$B46*repartition!$B$2</f>
        <v>1298.6670000000001</v>
      </c>
      <c r="G46">
        <f>$B46*repartition!$B$3</f>
        <v>3329.6219999999998</v>
      </c>
      <c r="H46">
        <f>$B46*repartition!$B$4</f>
        <v>1092.711</v>
      </c>
      <c r="I46">
        <f>$C46*repartition!$B$2</f>
        <v>680.77300000000002</v>
      </c>
      <c r="J46">
        <f>$C46*repartition!$B$3</f>
        <v>1745.4179999999999</v>
      </c>
      <c r="K46">
        <f>$C46*repartition!$B$4</f>
        <v>572.80899999999997</v>
      </c>
      <c r="L46">
        <f>$D46*repartition!$B$2</f>
        <v>617.89400000000001</v>
      </c>
      <c r="M46">
        <f>$D46*repartition!$B$3</f>
        <v>1584.204</v>
      </c>
      <c r="N46">
        <f>$D46*repartition!$B$4</f>
        <v>519.90200000000004</v>
      </c>
    </row>
    <row r="47" spans="1:14" x14ac:dyDescent="0.35">
      <c r="A47" t="s">
        <v>424</v>
      </c>
      <c r="B47">
        <f>VLOOKUP(A47,'stat-1-1_f'!$B$3:$E$584,4,0)</f>
        <v>5729</v>
      </c>
      <c r="C47">
        <f>VLOOKUP(A47,'stat-1-1_f'!$B$3:$E$584,2,0)</f>
        <v>2864</v>
      </c>
      <c r="D47">
        <f>VLOOKUP(A47,'stat-1-1_f'!$B$3:$E$584,3,0)</f>
        <v>2865</v>
      </c>
      <c r="E47">
        <f>VLOOKUP(A47,Revenue!$C$2:$F$290,4,0)</f>
        <v>18409</v>
      </c>
      <c r="F47">
        <f>$B47*repartition!$B$2</f>
        <v>1300.4829999999999</v>
      </c>
      <c r="G47">
        <f>$B47*repartition!$B$3</f>
        <v>3334.2779999999998</v>
      </c>
      <c r="H47">
        <f>$B47*repartition!$B$4</f>
        <v>1094.239</v>
      </c>
      <c r="I47">
        <f>$C47*repartition!$B$2</f>
        <v>650.12800000000004</v>
      </c>
      <c r="J47">
        <f>$C47*repartition!$B$3</f>
        <v>1666.848</v>
      </c>
      <c r="K47">
        <f>$C47*repartition!$B$4</f>
        <v>547.024</v>
      </c>
      <c r="L47">
        <f>$D47*repartition!$B$2</f>
        <v>650.35500000000002</v>
      </c>
      <c r="M47">
        <f>$D47*repartition!$B$3</f>
        <v>1667.4299999999998</v>
      </c>
      <c r="N47">
        <f>$D47*repartition!$B$4</f>
        <v>547.21500000000003</v>
      </c>
    </row>
    <row r="48" spans="1:14" x14ac:dyDescent="0.35">
      <c r="A48" t="s">
        <v>425</v>
      </c>
      <c r="B48">
        <f>VLOOKUP(A48,'stat-1-1_f'!$B$3:$E$584,4,0)</f>
        <v>15297</v>
      </c>
      <c r="C48">
        <f>VLOOKUP(A48,'stat-1-1_f'!$B$3:$E$584,2,0)</f>
        <v>7559</v>
      </c>
      <c r="D48">
        <f>VLOOKUP(A48,'stat-1-1_f'!$B$3:$E$584,3,0)</f>
        <v>7738</v>
      </c>
      <c r="E48">
        <f>VLOOKUP(A48,Revenue!$C$2:$F$290,4,0)</f>
        <v>13163</v>
      </c>
      <c r="F48">
        <f>$B48*repartition!$B$2</f>
        <v>3472.4190000000003</v>
      </c>
      <c r="G48">
        <f>$B48*repartition!$B$3</f>
        <v>8902.8539999999994</v>
      </c>
      <c r="H48">
        <f>$B48*repartition!$B$4</f>
        <v>2921.7269999999999</v>
      </c>
      <c r="I48">
        <f>$C48*repartition!$B$2</f>
        <v>1715.893</v>
      </c>
      <c r="J48">
        <f>$C48*repartition!$B$3</f>
        <v>4399.3379999999997</v>
      </c>
      <c r="K48">
        <f>$C48*repartition!$B$4</f>
        <v>1443.769</v>
      </c>
      <c r="L48">
        <f>$D48*repartition!$B$2</f>
        <v>1756.5260000000001</v>
      </c>
      <c r="M48">
        <f>$D48*repartition!$B$3</f>
        <v>4503.5159999999996</v>
      </c>
      <c r="N48">
        <f>$D48*repartition!$B$4</f>
        <v>1477.9580000000001</v>
      </c>
    </row>
    <row r="49" spans="1:14" x14ac:dyDescent="0.35">
      <c r="A49" t="s">
        <v>426</v>
      </c>
      <c r="B49">
        <f>VLOOKUP(A49,'stat-1-1_f'!$B$3:$E$584,4,0)</f>
        <v>20307</v>
      </c>
      <c r="C49">
        <f>VLOOKUP(A49,'stat-1-1_f'!$B$3:$E$584,2,0)</f>
        <v>9957</v>
      </c>
      <c r="D49">
        <f>VLOOKUP(A49,'stat-1-1_f'!$B$3:$E$584,3,0)</f>
        <v>10350</v>
      </c>
      <c r="E49">
        <f>VLOOKUP(A49,Revenue!$C$2:$F$290,4,0)</f>
        <v>18966</v>
      </c>
      <c r="F49">
        <f>$B49*repartition!$B$2</f>
        <v>4609.6890000000003</v>
      </c>
      <c r="G49">
        <f>$B49*repartition!$B$3</f>
        <v>11818.673999999999</v>
      </c>
      <c r="H49">
        <f>$B49*repartition!$B$4</f>
        <v>3878.6370000000002</v>
      </c>
      <c r="I49">
        <f>$C49*repartition!$B$2</f>
        <v>2260.239</v>
      </c>
      <c r="J49">
        <f>$C49*repartition!$B$3</f>
        <v>5794.9739999999993</v>
      </c>
      <c r="K49">
        <f>$C49*repartition!$B$4</f>
        <v>1901.787</v>
      </c>
      <c r="L49">
        <f>$D49*repartition!$B$2</f>
        <v>2349.4500000000003</v>
      </c>
      <c r="M49">
        <f>$D49*repartition!$B$3</f>
        <v>6023.7</v>
      </c>
      <c r="N49">
        <f>$D49*repartition!$B$4</f>
        <v>1976.8500000000001</v>
      </c>
    </row>
    <row r="50" spans="1:14" x14ac:dyDescent="0.35">
      <c r="A50" t="s">
        <v>427</v>
      </c>
      <c r="B50">
        <f>VLOOKUP(A50,'stat-1-1_f'!$B$3:$E$584,4,0)</f>
        <v>17868</v>
      </c>
      <c r="C50">
        <f>VLOOKUP(A50,'stat-1-1_f'!$B$3:$E$584,2,0)</f>
        <v>8811</v>
      </c>
      <c r="D50">
        <f>VLOOKUP(A50,'stat-1-1_f'!$B$3:$E$584,3,0)</f>
        <v>9057</v>
      </c>
      <c r="E50">
        <f>VLOOKUP(A50,Revenue!$C$2:$F$290,4,0)</f>
        <v>20377</v>
      </c>
      <c r="F50">
        <f>$B50*repartition!$B$2</f>
        <v>4056.0360000000001</v>
      </c>
      <c r="G50">
        <f>$B50*repartition!$B$3</f>
        <v>10399.175999999999</v>
      </c>
      <c r="H50">
        <f>$B50*repartition!$B$4</f>
        <v>3412.788</v>
      </c>
      <c r="I50">
        <f>$C50*repartition!$B$2</f>
        <v>2000.097</v>
      </c>
      <c r="J50">
        <f>$C50*repartition!$B$3</f>
        <v>5128.0019999999995</v>
      </c>
      <c r="K50">
        <f>$C50*repartition!$B$4</f>
        <v>1682.9010000000001</v>
      </c>
      <c r="L50">
        <f>$D50*repartition!$B$2</f>
        <v>2055.9389999999999</v>
      </c>
      <c r="M50">
        <f>$D50*repartition!$B$3</f>
        <v>5271.174</v>
      </c>
      <c r="N50">
        <f>$D50*repartition!$B$4</f>
        <v>1729.8869999999999</v>
      </c>
    </row>
    <row r="51" spans="1:14" x14ac:dyDescent="0.35">
      <c r="A51" t="s">
        <v>428</v>
      </c>
      <c r="B51">
        <f>VLOOKUP(A51,'stat-1-1_f'!$B$3:$E$584,4,0)</f>
        <v>9060</v>
      </c>
      <c r="C51">
        <f>VLOOKUP(A51,'stat-1-1_f'!$B$3:$E$584,2,0)</f>
        <v>4522</v>
      </c>
      <c r="D51">
        <f>VLOOKUP(A51,'stat-1-1_f'!$B$3:$E$584,3,0)</f>
        <v>4538</v>
      </c>
      <c r="E51">
        <f>VLOOKUP(A51,Revenue!$C$2:$F$290,4,0)</f>
        <v>22095</v>
      </c>
      <c r="F51">
        <f>$B51*repartition!$B$2</f>
        <v>2056.62</v>
      </c>
      <c r="G51">
        <f>$B51*repartition!$B$3</f>
        <v>5272.92</v>
      </c>
      <c r="H51">
        <f>$B51*repartition!$B$4</f>
        <v>1730.46</v>
      </c>
      <c r="I51">
        <f>$C51*repartition!$B$2</f>
        <v>1026.4940000000001</v>
      </c>
      <c r="J51">
        <f>$C51*repartition!$B$3</f>
        <v>2631.8039999999996</v>
      </c>
      <c r="K51">
        <f>$C51*repartition!$B$4</f>
        <v>863.702</v>
      </c>
      <c r="L51">
        <f>$D51*repartition!$B$2</f>
        <v>1030.126</v>
      </c>
      <c r="M51">
        <f>$D51*repartition!$B$3</f>
        <v>2641.116</v>
      </c>
      <c r="N51">
        <f>$D51*repartition!$B$4</f>
        <v>866.75800000000004</v>
      </c>
    </row>
    <row r="52" spans="1:14" x14ac:dyDescent="0.35">
      <c r="A52" t="s">
        <v>429</v>
      </c>
      <c r="B52">
        <f>VLOOKUP(A52,'stat-1-1_f'!$B$3:$E$584,4,0)</f>
        <v>11347</v>
      </c>
      <c r="C52">
        <f>VLOOKUP(A52,'stat-1-1_f'!$B$3:$E$584,2,0)</f>
        <v>5542</v>
      </c>
      <c r="D52">
        <f>VLOOKUP(A52,'stat-1-1_f'!$B$3:$E$584,3,0)</f>
        <v>5805</v>
      </c>
      <c r="E52">
        <f>VLOOKUP(A52,Revenue!$C$2:$F$290,4,0)</f>
        <v>17580</v>
      </c>
      <c r="F52">
        <f>$B52*repartition!$B$2</f>
        <v>2575.7690000000002</v>
      </c>
      <c r="G52">
        <f>$B52*repartition!$B$3</f>
        <v>6603.9539999999997</v>
      </c>
      <c r="H52">
        <f>$B52*repartition!$B$4</f>
        <v>2167.277</v>
      </c>
      <c r="I52">
        <f>$C52*repartition!$B$2</f>
        <v>1258.0340000000001</v>
      </c>
      <c r="J52">
        <f>$C52*repartition!$B$3</f>
        <v>3225.444</v>
      </c>
      <c r="K52">
        <f>$C52*repartition!$B$4</f>
        <v>1058.5219999999999</v>
      </c>
      <c r="L52">
        <f>$D52*repartition!$B$2</f>
        <v>1317.7350000000001</v>
      </c>
      <c r="M52">
        <f>$D52*repartition!$B$3</f>
        <v>3378.5099999999998</v>
      </c>
      <c r="N52">
        <f>$D52*repartition!$B$4</f>
        <v>1108.7550000000001</v>
      </c>
    </row>
    <row r="53" spans="1:14" x14ac:dyDescent="0.35">
      <c r="A53" t="s">
        <v>430</v>
      </c>
      <c r="B53">
        <f>VLOOKUP(A53,'stat-1-1_f'!$B$3:$E$584,4,0)</f>
        <v>3639</v>
      </c>
      <c r="C53">
        <f>VLOOKUP(A53,'stat-1-1_f'!$B$3:$E$584,2,0)</f>
        <v>1844</v>
      </c>
      <c r="D53">
        <f>VLOOKUP(A53,'stat-1-1_f'!$B$3:$E$584,3,0)</f>
        <v>1795</v>
      </c>
      <c r="E53">
        <f>VLOOKUP(A53,Revenue!$C$2:$F$290,4,0)</f>
        <v>18977</v>
      </c>
      <c r="F53">
        <f>$B53*repartition!$B$2</f>
        <v>826.053</v>
      </c>
      <c r="G53">
        <f>$B53*repartition!$B$3</f>
        <v>2117.8979999999997</v>
      </c>
      <c r="H53">
        <f>$B53*repartition!$B$4</f>
        <v>695.04899999999998</v>
      </c>
      <c r="I53">
        <f>$C53*repartition!$B$2</f>
        <v>418.58800000000002</v>
      </c>
      <c r="J53">
        <f>$C53*repartition!$B$3</f>
        <v>1073.2079999999999</v>
      </c>
      <c r="K53">
        <f>$C53*repartition!$B$4</f>
        <v>352.20400000000001</v>
      </c>
      <c r="L53">
        <f>$D53*repartition!$B$2</f>
        <v>407.46500000000003</v>
      </c>
      <c r="M53">
        <f>$D53*repartition!$B$3</f>
        <v>1044.6899999999998</v>
      </c>
      <c r="N53">
        <f>$D53*repartition!$B$4</f>
        <v>342.84500000000003</v>
      </c>
    </row>
    <row r="54" spans="1:14" x14ac:dyDescent="0.35">
      <c r="A54" t="s">
        <v>431</v>
      </c>
      <c r="B54">
        <f>VLOOKUP(A54,'stat-1-1_f'!$B$3:$E$584,4,0)</f>
        <v>5657</v>
      </c>
      <c r="C54">
        <f>VLOOKUP(A54,'stat-1-1_f'!$B$3:$E$584,2,0)</f>
        <v>2804</v>
      </c>
      <c r="D54">
        <f>VLOOKUP(A54,'stat-1-1_f'!$B$3:$E$584,3,0)</f>
        <v>2853</v>
      </c>
      <c r="E54">
        <f>VLOOKUP(A54,Revenue!$C$2:$F$290,4,0)</f>
        <v>18813</v>
      </c>
      <c r="F54">
        <f>$B54*repartition!$B$2</f>
        <v>1284.1390000000001</v>
      </c>
      <c r="G54">
        <f>$B54*repartition!$B$3</f>
        <v>3292.3739999999998</v>
      </c>
      <c r="H54">
        <f>$B54*repartition!$B$4</f>
        <v>1080.4870000000001</v>
      </c>
      <c r="I54">
        <f>$C54*repartition!$B$2</f>
        <v>636.50800000000004</v>
      </c>
      <c r="J54">
        <f>$C54*repartition!$B$3</f>
        <v>1631.9279999999999</v>
      </c>
      <c r="K54">
        <f>$C54*repartition!$B$4</f>
        <v>535.56399999999996</v>
      </c>
      <c r="L54">
        <f>$D54*repartition!$B$2</f>
        <v>647.63099999999997</v>
      </c>
      <c r="M54">
        <f>$D54*repartition!$B$3</f>
        <v>1660.4459999999999</v>
      </c>
      <c r="N54">
        <f>$D54*repartition!$B$4</f>
        <v>544.923</v>
      </c>
    </row>
    <row r="55" spans="1:14" x14ac:dyDescent="0.35">
      <c r="A55" t="s">
        <v>432</v>
      </c>
      <c r="B55">
        <f>VLOOKUP(A55,'stat-1-1_f'!$B$3:$E$584,4,0)</f>
        <v>6016</v>
      </c>
      <c r="C55">
        <f>VLOOKUP(A55,'stat-1-1_f'!$B$3:$E$584,2,0)</f>
        <v>3035</v>
      </c>
      <c r="D55">
        <f>VLOOKUP(A55,'stat-1-1_f'!$B$3:$E$584,3,0)</f>
        <v>2981</v>
      </c>
      <c r="E55">
        <f>VLOOKUP(A55,Revenue!$C$2:$F$290,4,0)</f>
        <v>19771</v>
      </c>
      <c r="F55">
        <f>$B55*repartition!$B$2</f>
        <v>1365.6320000000001</v>
      </c>
      <c r="G55">
        <f>$B55*repartition!$B$3</f>
        <v>3501.3119999999999</v>
      </c>
      <c r="H55">
        <f>$B55*repartition!$B$4</f>
        <v>1149.056</v>
      </c>
      <c r="I55">
        <f>$C55*repartition!$B$2</f>
        <v>688.94500000000005</v>
      </c>
      <c r="J55">
        <f>$C55*repartition!$B$3</f>
        <v>1766.37</v>
      </c>
      <c r="K55">
        <f>$C55*repartition!$B$4</f>
        <v>579.68500000000006</v>
      </c>
      <c r="L55">
        <f>$D55*repartition!$B$2</f>
        <v>676.68700000000001</v>
      </c>
      <c r="M55">
        <f>$D55*repartition!$B$3</f>
        <v>1734.9419999999998</v>
      </c>
      <c r="N55">
        <f>$D55*repartition!$B$4</f>
        <v>569.37099999999998</v>
      </c>
    </row>
    <row r="56" spans="1:14" x14ac:dyDescent="0.35">
      <c r="A56" t="s">
        <v>433</v>
      </c>
      <c r="B56">
        <f>VLOOKUP(A56,'stat-1-1_f'!$B$3:$E$584,4,0)</f>
        <v>12906</v>
      </c>
      <c r="C56">
        <f>VLOOKUP(A56,'stat-1-1_f'!$B$3:$E$584,2,0)</f>
        <v>6236</v>
      </c>
      <c r="D56">
        <f>VLOOKUP(A56,'stat-1-1_f'!$B$3:$E$584,3,0)</f>
        <v>6670</v>
      </c>
      <c r="E56">
        <f>VLOOKUP(A56,Revenue!$C$2:$F$290,4,0)</f>
        <v>18624</v>
      </c>
      <c r="F56">
        <f>$B56*repartition!$B$2</f>
        <v>2929.6620000000003</v>
      </c>
      <c r="G56">
        <f>$B56*repartition!$B$3</f>
        <v>7511.2919999999995</v>
      </c>
      <c r="H56">
        <f>$B56*repartition!$B$4</f>
        <v>2465.0459999999998</v>
      </c>
      <c r="I56">
        <f>$C56*repartition!$B$2</f>
        <v>1415.5720000000001</v>
      </c>
      <c r="J56">
        <f>$C56*repartition!$B$3</f>
        <v>3629.3519999999999</v>
      </c>
      <c r="K56">
        <f>$C56*repartition!$B$4</f>
        <v>1191.076</v>
      </c>
      <c r="L56">
        <f>$D56*repartition!$B$2</f>
        <v>1514.0900000000001</v>
      </c>
      <c r="M56">
        <f>$D56*repartition!$B$3</f>
        <v>3881.9399999999996</v>
      </c>
      <c r="N56">
        <f>$D56*repartition!$B$4</f>
        <v>1273.97</v>
      </c>
    </row>
    <row r="57" spans="1:14" x14ac:dyDescent="0.35">
      <c r="A57" t="s">
        <v>434</v>
      </c>
      <c r="B57">
        <f>VLOOKUP(A57,'stat-1-1_f'!$B$3:$E$584,4,0)</f>
        <v>4091</v>
      </c>
      <c r="C57">
        <f>VLOOKUP(A57,'stat-1-1_f'!$B$3:$E$584,2,0)</f>
        <v>2036</v>
      </c>
      <c r="D57">
        <f>VLOOKUP(A57,'stat-1-1_f'!$B$3:$E$584,3,0)</f>
        <v>2055</v>
      </c>
      <c r="E57">
        <f>VLOOKUP(A57,Revenue!$C$2:$F$290,4,0)</f>
        <v>22801</v>
      </c>
      <c r="F57">
        <f>$B57*repartition!$B$2</f>
        <v>928.65700000000004</v>
      </c>
      <c r="G57">
        <f>$B57*repartition!$B$3</f>
        <v>2380.962</v>
      </c>
      <c r="H57">
        <f>$B57*repartition!$B$4</f>
        <v>781.38099999999997</v>
      </c>
      <c r="I57">
        <f>$C57*repartition!$B$2</f>
        <v>462.17200000000003</v>
      </c>
      <c r="J57">
        <f>$C57*repartition!$B$3</f>
        <v>1184.952</v>
      </c>
      <c r="K57">
        <f>$C57*repartition!$B$4</f>
        <v>388.87600000000003</v>
      </c>
      <c r="L57">
        <f>$D57*repartition!$B$2</f>
        <v>466.48500000000001</v>
      </c>
      <c r="M57">
        <f>$D57*repartition!$B$3</f>
        <v>1196.01</v>
      </c>
      <c r="N57">
        <f>$D57*repartition!$B$4</f>
        <v>392.505</v>
      </c>
    </row>
    <row r="58" spans="1:14" x14ac:dyDescent="0.35">
      <c r="A58" t="s">
        <v>435</v>
      </c>
      <c r="B58">
        <f>VLOOKUP(A58,'stat-1-1_f'!$B$3:$E$584,4,0)</f>
        <v>9282</v>
      </c>
      <c r="C58">
        <f>VLOOKUP(A58,'stat-1-1_f'!$B$3:$E$584,2,0)</f>
        <v>4568</v>
      </c>
      <c r="D58">
        <f>VLOOKUP(A58,'stat-1-1_f'!$B$3:$E$584,3,0)</f>
        <v>4714</v>
      </c>
      <c r="E58">
        <f>VLOOKUP(A58,Revenue!$C$2:$F$290,4,0)</f>
        <v>17955</v>
      </c>
      <c r="F58">
        <f>$B58*repartition!$B$2</f>
        <v>2107.0140000000001</v>
      </c>
      <c r="G58">
        <f>$B58*repartition!$B$3</f>
        <v>5402.1239999999998</v>
      </c>
      <c r="H58">
        <f>$B58*repartition!$B$4</f>
        <v>1772.8620000000001</v>
      </c>
      <c r="I58">
        <f>$C58*repartition!$B$2</f>
        <v>1036.9359999999999</v>
      </c>
      <c r="J58">
        <f>$C58*repartition!$B$3</f>
        <v>2658.576</v>
      </c>
      <c r="K58">
        <f>$C58*repartition!$B$4</f>
        <v>872.48800000000006</v>
      </c>
      <c r="L58">
        <f>$D58*repartition!$B$2</f>
        <v>1070.078</v>
      </c>
      <c r="M58">
        <f>$D58*repartition!$B$3</f>
        <v>2743.5479999999998</v>
      </c>
      <c r="N58">
        <f>$D58*repartition!$B$4</f>
        <v>900.37400000000002</v>
      </c>
    </row>
    <row r="59" spans="1:14" x14ac:dyDescent="0.35">
      <c r="A59" t="s">
        <v>436</v>
      </c>
      <c r="B59">
        <f>VLOOKUP(A59,'stat-1-1_f'!$B$3:$E$584,4,0)</f>
        <v>11133</v>
      </c>
      <c r="C59">
        <f>VLOOKUP(A59,'stat-1-1_f'!$B$3:$E$584,2,0)</f>
        <v>5479</v>
      </c>
      <c r="D59">
        <f>VLOOKUP(A59,'stat-1-1_f'!$B$3:$E$584,3,0)</f>
        <v>5654</v>
      </c>
      <c r="E59">
        <f>VLOOKUP(A59,Revenue!$C$2:$F$290,4,0)</f>
        <v>21327</v>
      </c>
      <c r="F59">
        <f>$B59*repartition!$B$2</f>
        <v>2527.1910000000003</v>
      </c>
      <c r="G59">
        <f>$B59*repartition!$B$3</f>
        <v>6479.4059999999999</v>
      </c>
      <c r="H59">
        <f>$B59*repartition!$B$4</f>
        <v>2126.4030000000002</v>
      </c>
      <c r="I59">
        <f>$C59*repartition!$B$2</f>
        <v>1243.7329999999999</v>
      </c>
      <c r="J59">
        <f>$C59*repartition!$B$3</f>
        <v>3188.7779999999998</v>
      </c>
      <c r="K59">
        <f>$C59*repartition!$B$4</f>
        <v>1046.489</v>
      </c>
      <c r="L59">
        <f>$D59*repartition!$B$2</f>
        <v>1283.4580000000001</v>
      </c>
      <c r="M59">
        <f>$D59*repartition!$B$3</f>
        <v>3290.6279999999997</v>
      </c>
      <c r="N59">
        <f>$D59*repartition!$B$4</f>
        <v>1079.914</v>
      </c>
    </row>
    <row r="60" spans="1:14" x14ac:dyDescent="0.35">
      <c r="A60" t="s">
        <v>437</v>
      </c>
      <c r="B60">
        <f>VLOOKUP(A60,'stat-1-1_f'!$B$3:$E$584,4,0)</f>
        <v>10051</v>
      </c>
      <c r="C60">
        <f>VLOOKUP(A60,'stat-1-1_f'!$B$3:$E$584,2,0)</f>
        <v>5018</v>
      </c>
      <c r="D60">
        <f>VLOOKUP(A60,'stat-1-1_f'!$B$3:$E$584,3,0)</f>
        <v>5033</v>
      </c>
      <c r="E60">
        <f>VLOOKUP(A60,Revenue!$C$2:$F$290,4,0)</f>
        <v>19942</v>
      </c>
      <c r="F60">
        <f>$B60*repartition!$B$2</f>
        <v>2281.5770000000002</v>
      </c>
      <c r="G60">
        <f>$B60*repartition!$B$3</f>
        <v>5849.6819999999998</v>
      </c>
      <c r="H60">
        <f>$B60*repartition!$B$4</f>
        <v>1919.741</v>
      </c>
      <c r="I60">
        <f>$C60*repartition!$B$2</f>
        <v>1139.086</v>
      </c>
      <c r="J60">
        <f>$C60*repartition!$B$3</f>
        <v>2920.4759999999997</v>
      </c>
      <c r="K60">
        <f>$C60*repartition!$B$4</f>
        <v>958.43799999999999</v>
      </c>
      <c r="L60">
        <f>$D60*repartition!$B$2</f>
        <v>1142.491</v>
      </c>
      <c r="M60">
        <f>$D60*repartition!$B$3</f>
        <v>2929.2059999999997</v>
      </c>
      <c r="N60">
        <f>$D60*repartition!$B$4</f>
        <v>961.303</v>
      </c>
    </row>
    <row r="61" spans="1:14" x14ac:dyDescent="0.35">
      <c r="A61" t="s">
        <v>438</v>
      </c>
      <c r="B61">
        <f>VLOOKUP(A61,'stat-1-1_f'!$B$3:$E$584,4,0)</f>
        <v>10325</v>
      </c>
      <c r="C61">
        <f>VLOOKUP(A61,'stat-1-1_f'!$B$3:$E$584,2,0)</f>
        <v>5124</v>
      </c>
      <c r="D61">
        <f>VLOOKUP(A61,'stat-1-1_f'!$B$3:$E$584,3,0)</f>
        <v>5201</v>
      </c>
      <c r="E61">
        <f>VLOOKUP(A61,Revenue!$C$2:$F$290,4,0)</f>
        <v>18829</v>
      </c>
      <c r="F61">
        <f>$B61*repartition!$B$2</f>
        <v>2343.7750000000001</v>
      </c>
      <c r="G61">
        <f>$B61*repartition!$B$3</f>
        <v>6009.15</v>
      </c>
      <c r="H61">
        <f>$B61*repartition!$B$4</f>
        <v>1972.075</v>
      </c>
      <c r="I61">
        <f>$C61*repartition!$B$2</f>
        <v>1163.1480000000001</v>
      </c>
      <c r="J61">
        <f>$C61*repartition!$B$3</f>
        <v>2982.1679999999997</v>
      </c>
      <c r="K61">
        <f>$C61*repartition!$B$4</f>
        <v>978.68399999999997</v>
      </c>
      <c r="L61">
        <f>$D61*repartition!$B$2</f>
        <v>1180.627</v>
      </c>
      <c r="M61">
        <f>$D61*repartition!$B$3</f>
        <v>3026.982</v>
      </c>
      <c r="N61">
        <f>$D61*repartition!$B$4</f>
        <v>993.39099999999996</v>
      </c>
    </row>
    <row r="62" spans="1:14" x14ac:dyDescent="0.35">
      <c r="A62" t="s">
        <v>439</v>
      </c>
      <c r="B62">
        <f>VLOOKUP(A62,'stat-1-1_f'!$B$3:$E$584,4,0)</f>
        <v>7253</v>
      </c>
      <c r="C62">
        <f>VLOOKUP(A62,'stat-1-1_f'!$B$3:$E$584,2,0)</f>
        <v>3664</v>
      </c>
      <c r="D62">
        <f>VLOOKUP(A62,'stat-1-1_f'!$B$3:$E$584,3,0)</f>
        <v>3589</v>
      </c>
      <c r="E62">
        <f>VLOOKUP(A62,Revenue!$C$2:$F$290,4,0)</f>
        <v>18584</v>
      </c>
      <c r="F62">
        <f>$B62*repartition!$B$2</f>
        <v>1646.431</v>
      </c>
      <c r="G62">
        <f>$B62*repartition!$B$3</f>
        <v>4221.2460000000001</v>
      </c>
      <c r="H62">
        <f>$B62*repartition!$B$4</f>
        <v>1385.3230000000001</v>
      </c>
      <c r="I62">
        <f>$C62*repartition!$B$2</f>
        <v>831.72800000000007</v>
      </c>
      <c r="J62">
        <f>$C62*repartition!$B$3</f>
        <v>2132.4479999999999</v>
      </c>
      <c r="K62">
        <f>$C62*repartition!$B$4</f>
        <v>699.82399999999996</v>
      </c>
      <c r="L62">
        <f>$D62*repartition!$B$2</f>
        <v>814.70299999999997</v>
      </c>
      <c r="M62">
        <f>$D62*repartition!$B$3</f>
        <v>2088.7979999999998</v>
      </c>
      <c r="N62">
        <f>$D62*repartition!$B$4</f>
        <v>685.49900000000002</v>
      </c>
    </row>
    <row r="63" spans="1:14" x14ac:dyDescent="0.35">
      <c r="A63" t="s">
        <v>440</v>
      </c>
      <c r="B63">
        <f>VLOOKUP(A63,'stat-1-1_f'!$B$3:$E$584,4,0)</f>
        <v>3194</v>
      </c>
      <c r="C63">
        <f>VLOOKUP(A63,'stat-1-1_f'!$B$3:$E$584,2,0)</f>
        <v>1587</v>
      </c>
      <c r="D63">
        <f>VLOOKUP(A63,'stat-1-1_f'!$B$3:$E$584,3,0)</f>
        <v>1607</v>
      </c>
      <c r="E63">
        <f>VLOOKUP(A63,Revenue!$C$2:$F$290,4,0)</f>
        <v>20892</v>
      </c>
      <c r="F63">
        <f>$B63*repartition!$B$2</f>
        <v>725.03800000000001</v>
      </c>
      <c r="G63">
        <f>$B63*repartition!$B$3</f>
        <v>1858.9079999999999</v>
      </c>
      <c r="H63">
        <f>$B63*repartition!$B$4</f>
        <v>610.05399999999997</v>
      </c>
      <c r="I63">
        <f>$C63*repartition!$B$2</f>
        <v>360.24900000000002</v>
      </c>
      <c r="J63">
        <f>$C63*repartition!$B$3</f>
        <v>923.6339999999999</v>
      </c>
      <c r="K63">
        <f>$C63*repartition!$B$4</f>
        <v>303.11700000000002</v>
      </c>
      <c r="L63">
        <f>$D63*repartition!$B$2</f>
        <v>364.78899999999999</v>
      </c>
      <c r="M63">
        <f>$D63*repartition!$B$3</f>
        <v>935.27399999999989</v>
      </c>
      <c r="N63">
        <f>$D63*repartition!$B$4</f>
        <v>306.93700000000001</v>
      </c>
    </row>
    <row r="64" spans="1:14" x14ac:dyDescent="0.35">
      <c r="A64" t="s">
        <v>441</v>
      </c>
      <c r="B64">
        <f>VLOOKUP(A64,'stat-1-1_f'!$B$3:$E$584,4,0)</f>
        <v>12154</v>
      </c>
      <c r="C64">
        <f>VLOOKUP(A64,'stat-1-1_f'!$B$3:$E$584,2,0)</f>
        <v>5967</v>
      </c>
      <c r="D64">
        <f>VLOOKUP(A64,'stat-1-1_f'!$B$3:$E$584,3,0)</f>
        <v>6187</v>
      </c>
      <c r="E64">
        <f>VLOOKUP(A64,Revenue!$C$2:$F$290,4,0)</f>
        <v>21217</v>
      </c>
      <c r="F64">
        <f>$B64*repartition!$B$2</f>
        <v>2758.9580000000001</v>
      </c>
      <c r="G64">
        <f>$B64*repartition!$B$3</f>
        <v>7073.6279999999997</v>
      </c>
      <c r="H64">
        <f>$B64*repartition!$B$4</f>
        <v>2321.4140000000002</v>
      </c>
      <c r="I64">
        <f>$C64*repartition!$B$2</f>
        <v>1354.509</v>
      </c>
      <c r="J64">
        <f>$C64*repartition!$B$3</f>
        <v>3472.7939999999999</v>
      </c>
      <c r="K64">
        <f>$C64*repartition!$B$4</f>
        <v>1139.6970000000001</v>
      </c>
      <c r="L64">
        <f>$D64*repartition!$B$2</f>
        <v>1404.4490000000001</v>
      </c>
      <c r="M64">
        <f>$D64*repartition!$B$3</f>
        <v>3600.8339999999998</v>
      </c>
      <c r="N64">
        <f>$D64*repartition!$B$4</f>
        <v>1181.7170000000001</v>
      </c>
    </row>
    <row r="65" spans="1:14" x14ac:dyDescent="0.35">
      <c r="A65" t="s">
        <v>442</v>
      </c>
      <c r="B65">
        <f>VLOOKUP(A65,'stat-1-1_f'!$B$3:$E$584,4,0)</f>
        <v>55576</v>
      </c>
      <c r="C65">
        <f>VLOOKUP(A65,'stat-1-1_f'!$B$3:$E$584,2,0)</f>
        <v>27142</v>
      </c>
      <c r="D65">
        <f>VLOOKUP(A65,'stat-1-1_f'!$B$3:$E$584,3,0)</f>
        <v>28434</v>
      </c>
      <c r="E65">
        <f>VLOOKUP(A65,Revenue!$C$2:$F$290,4,0)</f>
        <v>18301</v>
      </c>
      <c r="F65">
        <f>$B65*repartition!$B$2</f>
        <v>12615.752</v>
      </c>
      <c r="G65">
        <f>$B65*repartition!$B$3</f>
        <v>32345.231999999996</v>
      </c>
      <c r="H65">
        <f>$B65*repartition!$B$4</f>
        <v>10615.016</v>
      </c>
      <c r="I65">
        <f>$C65*repartition!$B$2</f>
        <v>6161.2340000000004</v>
      </c>
      <c r="J65">
        <f>$C65*repartition!$B$3</f>
        <v>15796.643999999998</v>
      </c>
      <c r="K65">
        <f>$C65*repartition!$B$4</f>
        <v>5184.1220000000003</v>
      </c>
      <c r="L65">
        <f>$D65*repartition!$B$2</f>
        <v>6454.518</v>
      </c>
      <c r="M65">
        <f>$D65*repartition!$B$3</f>
        <v>16548.588</v>
      </c>
      <c r="N65">
        <f>$D65*repartition!$B$4</f>
        <v>5430.8940000000002</v>
      </c>
    </row>
    <row r="66" spans="1:14" x14ac:dyDescent="0.35">
      <c r="A66" t="s">
        <v>443</v>
      </c>
      <c r="B66">
        <f>VLOOKUP(A66,'stat-1-1_f'!$B$3:$E$584,4,0)</f>
        <v>7542</v>
      </c>
      <c r="C66">
        <f>VLOOKUP(A66,'stat-1-1_f'!$B$3:$E$584,2,0)</f>
        <v>3825</v>
      </c>
      <c r="D66">
        <f>VLOOKUP(A66,'stat-1-1_f'!$B$3:$E$584,3,0)</f>
        <v>3717</v>
      </c>
      <c r="E66">
        <f>VLOOKUP(A66,Revenue!$C$2:$F$290,4,0)</f>
        <v>18623</v>
      </c>
      <c r="F66">
        <f>$B66*repartition!$B$2</f>
        <v>1712.0340000000001</v>
      </c>
      <c r="G66">
        <f>$B66*repartition!$B$3</f>
        <v>4389.4439999999995</v>
      </c>
      <c r="H66">
        <f>$B66*repartition!$B$4</f>
        <v>1440.5219999999999</v>
      </c>
      <c r="I66">
        <f>$C66*repartition!$B$2</f>
        <v>868.27499999999998</v>
      </c>
      <c r="J66">
        <f>$C66*repartition!$B$3</f>
        <v>2226.1499999999996</v>
      </c>
      <c r="K66">
        <f>$C66*repartition!$B$4</f>
        <v>730.57500000000005</v>
      </c>
      <c r="L66">
        <f>$D66*repartition!$B$2</f>
        <v>843.75900000000001</v>
      </c>
      <c r="M66">
        <f>$D66*repartition!$B$3</f>
        <v>2163.2939999999999</v>
      </c>
      <c r="N66">
        <f>$D66*repartition!$B$4</f>
        <v>709.947</v>
      </c>
    </row>
    <row r="67" spans="1:14" x14ac:dyDescent="0.35">
      <c r="A67" t="s">
        <v>444</v>
      </c>
      <c r="B67">
        <f>VLOOKUP(A67,'stat-1-1_f'!$B$3:$E$584,4,0)</f>
        <v>10530</v>
      </c>
      <c r="C67">
        <f>VLOOKUP(A67,'stat-1-1_f'!$B$3:$E$584,2,0)</f>
        <v>5163</v>
      </c>
      <c r="D67">
        <f>VLOOKUP(A67,'stat-1-1_f'!$B$3:$E$584,3,0)</f>
        <v>5367</v>
      </c>
      <c r="E67">
        <f>VLOOKUP(A67,Revenue!$C$2:$F$290,4,0)</f>
        <v>18796</v>
      </c>
      <c r="F67">
        <f>$B67*repartition!$B$2</f>
        <v>2390.31</v>
      </c>
      <c r="G67">
        <f>$B67*repartition!$B$3</f>
        <v>6128.46</v>
      </c>
      <c r="H67">
        <f>$B67*repartition!$B$4</f>
        <v>2011.23</v>
      </c>
      <c r="I67">
        <f>$C67*repartition!$B$2</f>
        <v>1172.001</v>
      </c>
      <c r="J67">
        <f>$C67*repartition!$B$3</f>
        <v>3004.866</v>
      </c>
      <c r="K67">
        <f>$C67*repartition!$B$4</f>
        <v>986.13300000000004</v>
      </c>
      <c r="L67">
        <f>$D67*repartition!$B$2</f>
        <v>1218.309</v>
      </c>
      <c r="M67">
        <f>$D67*repartition!$B$3</f>
        <v>3123.5939999999996</v>
      </c>
      <c r="N67">
        <f>$D67*repartition!$B$4</f>
        <v>1025.097</v>
      </c>
    </row>
    <row r="68" spans="1:14" x14ac:dyDescent="0.35">
      <c r="A68" t="s">
        <v>445</v>
      </c>
      <c r="B68">
        <f>VLOOKUP(A68,'stat-1-1_f'!$B$3:$E$584,4,0)</f>
        <v>2521</v>
      </c>
      <c r="C68">
        <f>VLOOKUP(A68,'stat-1-1_f'!$B$3:$E$584,2,0)</f>
        <v>1265</v>
      </c>
      <c r="D68">
        <f>VLOOKUP(A68,'stat-1-1_f'!$B$3:$E$584,3,0)</f>
        <v>1256</v>
      </c>
      <c r="E68">
        <f>VLOOKUP(A68,Revenue!$C$2:$F$290,4,0)</f>
        <v>18249</v>
      </c>
      <c r="F68">
        <f>$B68*repartition!$B$2</f>
        <v>572.26700000000005</v>
      </c>
      <c r="G68">
        <f>$B68*repartition!$B$3</f>
        <v>1467.222</v>
      </c>
      <c r="H68">
        <f>$B68*repartition!$B$4</f>
        <v>481.51100000000002</v>
      </c>
      <c r="I68">
        <f>$C68*repartition!$B$2</f>
        <v>287.15500000000003</v>
      </c>
      <c r="J68">
        <f>$C68*repartition!$B$3</f>
        <v>736.2299999999999</v>
      </c>
      <c r="K68">
        <f>$C68*repartition!$B$4</f>
        <v>241.61500000000001</v>
      </c>
      <c r="L68">
        <f>$D68*repartition!$B$2</f>
        <v>285.11200000000002</v>
      </c>
      <c r="M68">
        <f>$D68*repartition!$B$3</f>
        <v>730.99199999999996</v>
      </c>
      <c r="N68">
        <f>$D68*repartition!$B$4</f>
        <v>239.89600000000002</v>
      </c>
    </row>
    <row r="69" spans="1:14" x14ac:dyDescent="0.35">
      <c r="A69" t="s">
        <v>446</v>
      </c>
      <c r="B69">
        <f>VLOOKUP(A69,'stat-1-1_f'!$B$3:$E$584,4,0)</f>
        <v>3972</v>
      </c>
      <c r="C69">
        <f>VLOOKUP(A69,'stat-1-1_f'!$B$3:$E$584,2,0)</f>
        <v>2023</v>
      </c>
      <c r="D69">
        <f>VLOOKUP(A69,'stat-1-1_f'!$B$3:$E$584,3,0)</f>
        <v>1949</v>
      </c>
      <c r="E69">
        <f>VLOOKUP(A69,Revenue!$C$2:$F$290,4,0)</f>
        <v>18664</v>
      </c>
      <c r="F69">
        <f>$B69*repartition!$B$2</f>
        <v>901.64400000000001</v>
      </c>
      <c r="G69">
        <f>$B69*repartition!$B$3</f>
        <v>2311.7039999999997</v>
      </c>
      <c r="H69">
        <f>$B69*repartition!$B$4</f>
        <v>758.65200000000004</v>
      </c>
      <c r="I69">
        <f>$C69*repartition!$B$2</f>
        <v>459.221</v>
      </c>
      <c r="J69">
        <f>$C69*repartition!$B$3</f>
        <v>1177.386</v>
      </c>
      <c r="K69">
        <f>$C69*repartition!$B$4</f>
        <v>386.39300000000003</v>
      </c>
      <c r="L69">
        <f>$D69*repartition!$B$2</f>
        <v>442.423</v>
      </c>
      <c r="M69">
        <f>$D69*repartition!$B$3</f>
        <v>1134.318</v>
      </c>
      <c r="N69">
        <f>$D69*repartition!$B$4</f>
        <v>372.25900000000001</v>
      </c>
    </row>
    <row r="70" spans="1:14" x14ac:dyDescent="0.35">
      <c r="A70" t="s">
        <v>447</v>
      </c>
      <c r="B70">
        <f>VLOOKUP(A70,'stat-1-1_f'!$B$3:$E$584,4,0)</f>
        <v>10759</v>
      </c>
      <c r="C70">
        <f>VLOOKUP(A70,'stat-1-1_f'!$B$3:$E$584,2,0)</f>
        <v>5337</v>
      </c>
      <c r="D70">
        <f>VLOOKUP(A70,'stat-1-1_f'!$B$3:$E$584,3,0)</f>
        <v>5422</v>
      </c>
      <c r="E70">
        <f>VLOOKUP(A70,Revenue!$C$2:$F$290,4,0)</f>
        <v>17978</v>
      </c>
      <c r="F70">
        <f>$B70*repartition!$B$2</f>
        <v>2442.2930000000001</v>
      </c>
      <c r="G70">
        <f>$B70*repartition!$B$3</f>
        <v>6261.7379999999994</v>
      </c>
      <c r="H70">
        <f>$B70*repartition!$B$4</f>
        <v>2054.9690000000001</v>
      </c>
      <c r="I70">
        <f>$C70*repartition!$B$2</f>
        <v>1211.499</v>
      </c>
      <c r="J70">
        <f>$C70*repartition!$B$3</f>
        <v>3106.134</v>
      </c>
      <c r="K70">
        <f>$C70*repartition!$B$4</f>
        <v>1019.367</v>
      </c>
      <c r="L70">
        <f>$D70*repartition!$B$2</f>
        <v>1230.7940000000001</v>
      </c>
      <c r="M70">
        <f>$D70*repartition!$B$3</f>
        <v>3155.6039999999998</v>
      </c>
      <c r="N70">
        <f>$D70*repartition!$B$4</f>
        <v>1035.6020000000001</v>
      </c>
    </row>
    <row r="71" spans="1:14" x14ac:dyDescent="0.35">
      <c r="A71" t="s">
        <v>448</v>
      </c>
      <c r="B71">
        <f>VLOOKUP(A71,'stat-1-1_f'!$B$3:$E$584,4,0)</f>
        <v>5656</v>
      </c>
      <c r="C71">
        <f>VLOOKUP(A71,'stat-1-1_f'!$B$3:$E$584,2,0)</f>
        <v>2835</v>
      </c>
      <c r="D71">
        <f>VLOOKUP(A71,'stat-1-1_f'!$B$3:$E$584,3,0)</f>
        <v>2821</v>
      </c>
      <c r="E71">
        <f>VLOOKUP(A71,Revenue!$C$2:$F$290,4,0)</f>
        <v>21738</v>
      </c>
      <c r="F71">
        <f>$B71*repartition!$B$2</f>
        <v>1283.912</v>
      </c>
      <c r="G71">
        <f>$B71*repartition!$B$3</f>
        <v>3291.7919999999999</v>
      </c>
      <c r="H71">
        <f>$B71*repartition!$B$4</f>
        <v>1080.296</v>
      </c>
      <c r="I71">
        <f>$C71*repartition!$B$2</f>
        <v>643.54500000000007</v>
      </c>
      <c r="J71">
        <f>$C71*repartition!$B$3</f>
        <v>1649.9699999999998</v>
      </c>
      <c r="K71">
        <f>$C71*repartition!$B$4</f>
        <v>541.48500000000001</v>
      </c>
      <c r="L71">
        <f>$D71*repartition!$B$2</f>
        <v>640.36700000000008</v>
      </c>
      <c r="M71">
        <f>$D71*repartition!$B$3</f>
        <v>1641.8219999999999</v>
      </c>
      <c r="N71">
        <f>$D71*repartition!$B$4</f>
        <v>538.81100000000004</v>
      </c>
    </row>
    <row r="72" spans="1:14" x14ac:dyDescent="0.35">
      <c r="A72" t="s">
        <v>449</v>
      </c>
      <c r="B72">
        <f>VLOOKUP(A72,'stat-1-1_f'!$B$3:$E$584,4,0)</f>
        <v>3347</v>
      </c>
      <c r="C72">
        <f>VLOOKUP(A72,'stat-1-1_f'!$B$3:$E$584,2,0)</f>
        <v>1675</v>
      </c>
      <c r="D72">
        <f>VLOOKUP(A72,'stat-1-1_f'!$B$3:$E$584,3,0)</f>
        <v>1672</v>
      </c>
      <c r="E72">
        <f>VLOOKUP(A72,Revenue!$C$2:$F$290,4,0)</f>
        <v>21172</v>
      </c>
      <c r="F72">
        <f>$B72*repartition!$B$2</f>
        <v>759.76900000000001</v>
      </c>
      <c r="G72">
        <f>$B72*repartition!$B$3</f>
        <v>1947.954</v>
      </c>
      <c r="H72">
        <f>$B72*repartition!$B$4</f>
        <v>639.27700000000004</v>
      </c>
      <c r="I72">
        <f>$C72*repartition!$B$2</f>
        <v>380.22500000000002</v>
      </c>
      <c r="J72">
        <f>$C72*repartition!$B$3</f>
        <v>974.84999999999991</v>
      </c>
      <c r="K72">
        <f>$C72*repartition!$B$4</f>
        <v>319.92500000000001</v>
      </c>
      <c r="L72">
        <f>$D72*repartition!$B$2</f>
        <v>379.54400000000004</v>
      </c>
      <c r="M72">
        <f>$D72*repartition!$B$3</f>
        <v>973.10399999999993</v>
      </c>
      <c r="N72">
        <f>$D72*repartition!$B$4</f>
        <v>319.35200000000003</v>
      </c>
    </row>
    <row r="73" spans="1:14" x14ac:dyDescent="0.35">
      <c r="A73" t="s">
        <v>450</v>
      </c>
      <c r="B73">
        <f>VLOOKUP(A73,'stat-1-1_f'!$B$3:$E$584,4,0)</f>
        <v>6490</v>
      </c>
      <c r="C73">
        <f>VLOOKUP(A73,'stat-1-1_f'!$B$3:$E$584,2,0)</f>
        <v>3242</v>
      </c>
      <c r="D73">
        <f>VLOOKUP(A73,'stat-1-1_f'!$B$3:$E$584,3,0)</f>
        <v>3248</v>
      </c>
      <c r="E73">
        <f>VLOOKUP(A73,Revenue!$C$2:$F$290,4,0)</f>
        <v>21085</v>
      </c>
      <c r="F73">
        <f>$B73*repartition!$B$2</f>
        <v>1473.23</v>
      </c>
      <c r="G73">
        <f>$B73*repartition!$B$3</f>
        <v>3777.18</v>
      </c>
      <c r="H73">
        <f>$B73*repartition!$B$4</f>
        <v>1239.5899999999999</v>
      </c>
      <c r="I73">
        <f>$C73*repartition!$B$2</f>
        <v>735.93399999999997</v>
      </c>
      <c r="J73">
        <f>$C73*repartition!$B$3</f>
        <v>1886.8439999999998</v>
      </c>
      <c r="K73">
        <f>$C73*repartition!$B$4</f>
        <v>619.22199999999998</v>
      </c>
      <c r="L73">
        <f>$D73*repartition!$B$2</f>
        <v>737.29600000000005</v>
      </c>
      <c r="M73">
        <f>$D73*repartition!$B$3</f>
        <v>1890.3359999999998</v>
      </c>
      <c r="N73">
        <f>$D73*repartition!$B$4</f>
        <v>620.36800000000005</v>
      </c>
    </row>
    <row r="74" spans="1:14" x14ac:dyDescent="0.35">
      <c r="A74" t="s">
        <v>451</v>
      </c>
      <c r="B74">
        <f>VLOOKUP(A74,'stat-1-1_f'!$B$3:$E$584,4,0)</f>
        <v>3544</v>
      </c>
      <c r="C74">
        <f>VLOOKUP(A74,'stat-1-1_f'!$B$3:$E$584,2,0)</f>
        <v>1771</v>
      </c>
      <c r="D74">
        <f>VLOOKUP(A74,'stat-1-1_f'!$B$3:$E$584,3,0)</f>
        <v>1773</v>
      </c>
      <c r="E74">
        <f>VLOOKUP(A74,Revenue!$C$2:$F$290,4,0)</f>
        <v>22040</v>
      </c>
      <c r="F74">
        <f>$B74*repartition!$B$2</f>
        <v>804.48800000000006</v>
      </c>
      <c r="G74">
        <f>$B74*repartition!$B$3</f>
        <v>2062.6079999999997</v>
      </c>
      <c r="H74">
        <f>$B74*repartition!$B$4</f>
        <v>676.904</v>
      </c>
      <c r="I74">
        <f>$C74*repartition!$B$2</f>
        <v>402.017</v>
      </c>
      <c r="J74">
        <f>$C74*repartition!$B$3</f>
        <v>1030.722</v>
      </c>
      <c r="K74">
        <f>$C74*repartition!$B$4</f>
        <v>338.26100000000002</v>
      </c>
      <c r="L74">
        <f>$D74*repartition!$B$2</f>
        <v>402.471</v>
      </c>
      <c r="M74">
        <f>$D74*repartition!$B$3</f>
        <v>1031.886</v>
      </c>
      <c r="N74">
        <f>$D74*repartition!$B$4</f>
        <v>338.64300000000003</v>
      </c>
    </row>
    <row r="75" spans="1:14" x14ac:dyDescent="0.35">
      <c r="A75" t="s">
        <v>452</v>
      </c>
      <c r="B75">
        <f>VLOOKUP(A75,'stat-1-1_f'!$B$3:$E$584,4,0)</f>
        <v>3151</v>
      </c>
      <c r="C75">
        <f>VLOOKUP(A75,'stat-1-1_f'!$B$3:$E$584,2,0)</f>
        <v>1584</v>
      </c>
      <c r="D75">
        <f>VLOOKUP(A75,'stat-1-1_f'!$B$3:$E$584,3,0)</f>
        <v>1567</v>
      </c>
      <c r="E75">
        <f>VLOOKUP(A75,Revenue!$C$2:$F$290,4,0)</f>
        <v>22651</v>
      </c>
      <c r="F75">
        <f>$B75*repartition!$B$2</f>
        <v>715.27700000000004</v>
      </c>
      <c r="G75">
        <f>$B75*repartition!$B$3</f>
        <v>1833.8819999999998</v>
      </c>
      <c r="H75">
        <f>$B75*repartition!$B$4</f>
        <v>601.84100000000001</v>
      </c>
      <c r="I75">
        <f>$C75*repartition!$B$2</f>
        <v>359.56799999999998</v>
      </c>
      <c r="J75">
        <f>$C75*repartition!$B$3</f>
        <v>921.88799999999992</v>
      </c>
      <c r="K75">
        <f>$C75*repartition!$B$4</f>
        <v>302.54399999999998</v>
      </c>
      <c r="L75">
        <f>$D75*repartition!$B$2</f>
        <v>355.709</v>
      </c>
      <c r="M75">
        <f>$D75*repartition!$B$3</f>
        <v>911.99399999999991</v>
      </c>
      <c r="N75">
        <f>$D75*repartition!$B$4</f>
        <v>299.29700000000003</v>
      </c>
    </row>
    <row r="76" spans="1:14" x14ac:dyDescent="0.35">
      <c r="A76" t="s">
        <v>453</v>
      </c>
      <c r="B76">
        <f>VLOOKUP(A76,'stat-1-1_f'!$B$3:$E$584,4,0)</f>
        <v>3430</v>
      </c>
      <c r="C76">
        <f>VLOOKUP(A76,'stat-1-1_f'!$B$3:$E$584,2,0)</f>
        <v>1710</v>
      </c>
      <c r="D76">
        <f>VLOOKUP(A76,'stat-1-1_f'!$B$3:$E$584,3,0)</f>
        <v>1720</v>
      </c>
      <c r="E76">
        <f>VLOOKUP(A76,Revenue!$C$2:$F$290,4,0)</f>
        <v>21212</v>
      </c>
      <c r="F76">
        <f>$B76*repartition!$B$2</f>
        <v>778.61</v>
      </c>
      <c r="G76">
        <f>$B76*repartition!$B$3</f>
        <v>1996.2599999999998</v>
      </c>
      <c r="H76">
        <f>$B76*repartition!$B$4</f>
        <v>655.13</v>
      </c>
      <c r="I76">
        <f>$C76*repartition!$B$2</f>
        <v>388.17</v>
      </c>
      <c r="J76">
        <f>$C76*repartition!$B$3</f>
        <v>995.21999999999991</v>
      </c>
      <c r="K76">
        <f>$C76*repartition!$B$4</f>
        <v>326.61</v>
      </c>
      <c r="L76">
        <f>$D76*repartition!$B$2</f>
        <v>390.44</v>
      </c>
      <c r="M76">
        <f>$D76*repartition!$B$3</f>
        <v>1001.04</v>
      </c>
      <c r="N76">
        <f>$D76*repartition!$B$4</f>
        <v>328.52</v>
      </c>
    </row>
    <row r="77" spans="1:14" x14ac:dyDescent="0.35">
      <c r="A77" t="s">
        <v>454</v>
      </c>
      <c r="B77">
        <f>VLOOKUP(A77,'stat-1-1_f'!$B$3:$E$584,4,0)</f>
        <v>3564</v>
      </c>
      <c r="C77">
        <f>VLOOKUP(A77,'stat-1-1_f'!$B$3:$E$584,2,0)</f>
        <v>1770</v>
      </c>
      <c r="D77">
        <f>VLOOKUP(A77,'stat-1-1_f'!$B$3:$E$584,3,0)</f>
        <v>1794</v>
      </c>
      <c r="E77">
        <f>VLOOKUP(A77,Revenue!$C$2:$F$290,4,0)</f>
        <v>21901</v>
      </c>
      <c r="F77">
        <f>$B77*repartition!$B$2</f>
        <v>809.02800000000002</v>
      </c>
      <c r="G77">
        <f>$B77*repartition!$B$3</f>
        <v>2074.248</v>
      </c>
      <c r="H77">
        <f>$B77*repartition!$B$4</f>
        <v>680.72400000000005</v>
      </c>
      <c r="I77">
        <f>$C77*repartition!$B$2</f>
        <v>401.79</v>
      </c>
      <c r="J77">
        <f>$C77*repartition!$B$3</f>
        <v>1030.1399999999999</v>
      </c>
      <c r="K77">
        <f>$C77*repartition!$B$4</f>
        <v>338.07</v>
      </c>
      <c r="L77">
        <f>$D77*repartition!$B$2</f>
        <v>407.238</v>
      </c>
      <c r="M77">
        <f>$D77*repartition!$B$3</f>
        <v>1044.1079999999999</v>
      </c>
      <c r="N77">
        <f>$D77*repartition!$B$4</f>
        <v>342.654</v>
      </c>
    </row>
    <row r="78" spans="1:14" x14ac:dyDescent="0.35">
      <c r="A78" t="s">
        <v>455</v>
      </c>
      <c r="B78">
        <f>VLOOKUP(A78,'stat-1-1_f'!$B$3:$E$584,4,0)</f>
        <v>17022</v>
      </c>
      <c r="C78">
        <f>VLOOKUP(A78,'stat-1-1_f'!$B$3:$E$584,2,0)</f>
        <v>8251</v>
      </c>
      <c r="D78">
        <f>VLOOKUP(A78,'stat-1-1_f'!$B$3:$E$584,3,0)</f>
        <v>8771</v>
      </c>
      <c r="E78">
        <f>VLOOKUP(A78,Revenue!$C$2:$F$290,4,0)</f>
        <v>21199</v>
      </c>
      <c r="F78">
        <f>$B78*repartition!$B$2</f>
        <v>3863.9940000000001</v>
      </c>
      <c r="G78">
        <f>$B78*repartition!$B$3</f>
        <v>9906.8040000000001</v>
      </c>
      <c r="H78">
        <f>$B78*repartition!$B$4</f>
        <v>3251.2020000000002</v>
      </c>
      <c r="I78">
        <f>$C78*repartition!$B$2</f>
        <v>1872.9770000000001</v>
      </c>
      <c r="J78">
        <f>$C78*repartition!$B$3</f>
        <v>4802.0819999999994</v>
      </c>
      <c r="K78">
        <f>$C78*repartition!$B$4</f>
        <v>1575.941</v>
      </c>
      <c r="L78">
        <f>$D78*repartition!$B$2</f>
        <v>1991.0170000000001</v>
      </c>
      <c r="M78">
        <f>$D78*repartition!$B$3</f>
        <v>5104.7219999999998</v>
      </c>
      <c r="N78">
        <f>$D78*repartition!$B$4</f>
        <v>1675.261</v>
      </c>
    </row>
    <row r="79" spans="1:14" x14ac:dyDescent="0.35">
      <c r="A79" t="s">
        <v>456</v>
      </c>
      <c r="B79">
        <f>VLOOKUP(A79,'stat-1-1_f'!$B$3:$E$584,4,0)</f>
        <v>3363</v>
      </c>
      <c r="C79">
        <f>VLOOKUP(A79,'stat-1-1_f'!$B$3:$E$584,2,0)</f>
        <v>1662</v>
      </c>
      <c r="D79">
        <f>VLOOKUP(A79,'stat-1-1_f'!$B$3:$E$584,3,0)</f>
        <v>1701</v>
      </c>
      <c r="E79">
        <f>VLOOKUP(A79,Revenue!$C$2:$F$290,4,0)</f>
        <v>21339</v>
      </c>
      <c r="F79">
        <f>$B79*repartition!$B$2</f>
        <v>763.40100000000007</v>
      </c>
      <c r="G79">
        <f>$B79*repartition!$B$3</f>
        <v>1957.2659999999998</v>
      </c>
      <c r="H79">
        <f>$B79*repartition!$B$4</f>
        <v>642.33299999999997</v>
      </c>
      <c r="I79">
        <f>$C79*repartition!$B$2</f>
        <v>377.274</v>
      </c>
      <c r="J79">
        <f>$C79*repartition!$B$3</f>
        <v>967.28399999999999</v>
      </c>
      <c r="K79">
        <f>$C79*repartition!$B$4</f>
        <v>317.44200000000001</v>
      </c>
      <c r="L79">
        <f>$D79*repartition!$B$2</f>
        <v>386.12700000000001</v>
      </c>
      <c r="M79">
        <f>$D79*repartition!$B$3</f>
        <v>989.98199999999997</v>
      </c>
      <c r="N79">
        <f>$D79*repartition!$B$4</f>
        <v>324.89100000000002</v>
      </c>
    </row>
    <row r="80" spans="1:14" x14ac:dyDescent="0.35">
      <c r="A80" t="s">
        <v>457</v>
      </c>
      <c r="B80">
        <f>VLOOKUP(A80,'stat-1-1_f'!$B$3:$E$584,4,0)</f>
        <v>4030</v>
      </c>
      <c r="C80">
        <f>VLOOKUP(A80,'stat-1-1_f'!$B$3:$E$584,2,0)</f>
        <v>1956</v>
      </c>
      <c r="D80">
        <f>VLOOKUP(A80,'stat-1-1_f'!$B$3:$E$584,3,0)</f>
        <v>2074</v>
      </c>
      <c r="E80">
        <f>VLOOKUP(A80,Revenue!$C$2:$F$290,4,0)</f>
        <v>20479</v>
      </c>
      <c r="F80">
        <f>$B80*repartition!$B$2</f>
        <v>914.81000000000006</v>
      </c>
      <c r="G80">
        <f>$B80*repartition!$B$3</f>
        <v>2345.46</v>
      </c>
      <c r="H80">
        <f>$B80*repartition!$B$4</f>
        <v>769.73</v>
      </c>
      <c r="I80">
        <f>$C80*repartition!$B$2</f>
        <v>444.012</v>
      </c>
      <c r="J80">
        <f>$C80*repartition!$B$3</f>
        <v>1138.3919999999998</v>
      </c>
      <c r="K80">
        <f>$C80*repartition!$B$4</f>
        <v>373.596</v>
      </c>
      <c r="L80">
        <f>$D80*repartition!$B$2</f>
        <v>470.798</v>
      </c>
      <c r="M80">
        <f>$D80*repartition!$B$3</f>
        <v>1207.068</v>
      </c>
      <c r="N80">
        <f>$D80*repartition!$B$4</f>
        <v>396.13400000000001</v>
      </c>
    </row>
    <row r="81" spans="1:14" x14ac:dyDescent="0.35">
      <c r="A81" t="s">
        <v>458</v>
      </c>
      <c r="B81">
        <f>VLOOKUP(A81,'stat-1-1_f'!$B$3:$E$584,4,0)</f>
        <v>6064</v>
      </c>
      <c r="C81">
        <f>VLOOKUP(A81,'stat-1-1_f'!$B$3:$E$584,2,0)</f>
        <v>2966</v>
      </c>
      <c r="D81">
        <f>VLOOKUP(A81,'stat-1-1_f'!$B$3:$E$584,3,0)</f>
        <v>3098</v>
      </c>
      <c r="E81">
        <f>VLOOKUP(A81,Revenue!$C$2:$F$290,4,0)</f>
        <v>21634</v>
      </c>
      <c r="F81">
        <f>$B81*repartition!$B$2</f>
        <v>1376.528</v>
      </c>
      <c r="G81">
        <f>$B81*repartition!$B$3</f>
        <v>3529.2479999999996</v>
      </c>
      <c r="H81">
        <f>$B81*repartition!$B$4</f>
        <v>1158.2239999999999</v>
      </c>
      <c r="I81">
        <f>$C81*repartition!$B$2</f>
        <v>673.28200000000004</v>
      </c>
      <c r="J81">
        <f>$C81*repartition!$B$3</f>
        <v>1726.212</v>
      </c>
      <c r="K81">
        <f>$C81*repartition!$B$4</f>
        <v>566.50599999999997</v>
      </c>
      <c r="L81">
        <f>$D81*repartition!$B$2</f>
        <v>703.24599999999998</v>
      </c>
      <c r="M81">
        <f>$D81*repartition!$B$3</f>
        <v>1803.0359999999998</v>
      </c>
      <c r="N81">
        <f>$D81*repartition!$B$4</f>
        <v>591.71799999999996</v>
      </c>
    </row>
    <row r="82" spans="1:14" x14ac:dyDescent="0.35">
      <c r="A82" t="s">
        <v>459</v>
      </c>
      <c r="B82">
        <f>VLOOKUP(A82,'stat-1-1_f'!$B$3:$E$584,4,0)</f>
        <v>7201</v>
      </c>
      <c r="C82">
        <f>VLOOKUP(A82,'stat-1-1_f'!$B$3:$E$584,2,0)</f>
        <v>3531</v>
      </c>
      <c r="D82">
        <f>VLOOKUP(A82,'stat-1-1_f'!$B$3:$E$584,3,0)</f>
        <v>3670</v>
      </c>
      <c r="E82">
        <f>VLOOKUP(A82,Revenue!$C$2:$F$290,4,0)</f>
        <v>19253</v>
      </c>
      <c r="F82">
        <f>$B82*repartition!$B$2</f>
        <v>1634.627</v>
      </c>
      <c r="G82">
        <f>$B82*repartition!$B$3</f>
        <v>4190.982</v>
      </c>
      <c r="H82">
        <f>$B82*repartition!$B$4</f>
        <v>1375.3910000000001</v>
      </c>
      <c r="I82">
        <f>$C82*repartition!$B$2</f>
        <v>801.53700000000003</v>
      </c>
      <c r="J82">
        <f>$C82*repartition!$B$3</f>
        <v>2055.0419999999999</v>
      </c>
      <c r="K82">
        <f>$C82*repartition!$B$4</f>
        <v>674.42100000000005</v>
      </c>
      <c r="L82">
        <f>$D82*repartition!$B$2</f>
        <v>833.09</v>
      </c>
      <c r="M82">
        <f>$D82*repartition!$B$3</f>
        <v>2135.94</v>
      </c>
      <c r="N82">
        <f>$D82*repartition!$B$4</f>
        <v>700.97</v>
      </c>
    </row>
    <row r="83" spans="1:14" x14ac:dyDescent="0.35">
      <c r="A83" t="s">
        <v>460</v>
      </c>
      <c r="B83">
        <f>VLOOKUP(A83,'stat-1-1_f'!$B$3:$E$584,4,0)</f>
        <v>15455</v>
      </c>
      <c r="C83">
        <f>VLOOKUP(A83,'stat-1-1_f'!$B$3:$E$584,2,0)</f>
        <v>7325</v>
      </c>
      <c r="D83">
        <f>VLOOKUP(A83,'stat-1-1_f'!$B$3:$E$584,3,0)</f>
        <v>8130</v>
      </c>
      <c r="E83">
        <f>VLOOKUP(A83,Revenue!$C$2:$F$290,4,0)</f>
        <v>21006</v>
      </c>
      <c r="F83">
        <f>$B83*repartition!$B$2</f>
        <v>3508.2850000000003</v>
      </c>
      <c r="G83">
        <f>$B83*repartition!$B$3</f>
        <v>8994.81</v>
      </c>
      <c r="H83">
        <f>$B83*repartition!$B$4</f>
        <v>2951.9050000000002</v>
      </c>
      <c r="I83">
        <f>$C83*repartition!$B$2</f>
        <v>1662.7750000000001</v>
      </c>
      <c r="J83">
        <f>$C83*repartition!$B$3</f>
        <v>4263.1499999999996</v>
      </c>
      <c r="K83">
        <f>$C83*repartition!$B$4</f>
        <v>1399.075</v>
      </c>
      <c r="L83">
        <f>$D83*repartition!$B$2</f>
        <v>1845.51</v>
      </c>
      <c r="M83">
        <f>$D83*repartition!$B$3</f>
        <v>4731.66</v>
      </c>
      <c r="N83">
        <f>$D83*repartition!$B$4</f>
        <v>1552.83</v>
      </c>
    </row>
    <row r="84" spans="1:14" x14ac:dyDescent="0.35">
      <c r="A84" t="s">
        <v>461</v>
      </c>
      <c r="B84">
        <f>VLOOKUP(A84,'stat-1-1_f'!$B$3:$E$584,4,0)</f>
        <v>3156</v>
      </c>
      <c r="C84">
        <f>VLOOKUP(A84,'stat-1-1_f'!$B$3:$E$584,2,0)</f>
        <v>1560</v>
      </c>
      <c r="D84">
        <f>VLOOKUP(A84,'stat-1-1_f'!$B$3:$E$584,3,0)</f>
        <v>1596</v>
      </c>
      <c r="E84">
        <f>VLOOKUP(A84,Revenue!$C$2:$F$290,4,0)</f>
        <v>20406</v>
      </c>
      <c r="F84">
        <f>$B84*repartition!$B$2</f>
        <v>716.41200000000003</v>
      </c>
      <c r="G84">
        <f>$B84*repartition!$B$3</f>
        <v>1836.7919999999999</v>
      </c>
      <c r="H84">
        <f>$B84*repartition!$B$4</f>
        <v>602.79600000000005</v>
      </c>
      <c r="I84">
        <f>$C84*repartition!$B$2</f>
        <v>354.12</v>
      </c>
      <c r="J84">
        <f>$C84*repartition!$B$3</f>
        <v>907.92</v>
      </c>
      <c r="K84">
        <f>$C84*repartition!$B$4</f>
        <v>297.95999999999998</v>
      </c>
      <c r="L84">
        <f>$D84*repartition!$B$2</f>
        <v>362.29200000000003</v>
      </c>
      <c r="M84">
        <f>$D84*repartition!$B$3</f>
        <v>928.87199999999996</v>
      </c>
      <c r="N84">
        <f>$D84*repartition!$B$4</f>
        <v>304.83600000000001</v>
      </c>
    </row>
    <row r="85" spans="1:14" x14ac:dyDescent="0.35">
      <c r="A85" t="s">
        <v>462</v>
      </c>
      <c r="B85">
        <f>VLOOKUP(A85,'stat-1-1_f'!$B$3:$E$584,4,0)</f>
        <v>4091</v>
      </c>
      <c r="C85">
        <f>VLOOKUP(A85,'stat-1-1_f'!$B$3:$E$584,2,0)</f>
        <v>2073</v>
      </c>
      <c r="D85">
        <f>VLOOKUP(A85,'stat-1-1_f'!$B$3:$E$584,3,0)</f>
        <v>2018</v>
      </c>
      <c r="E85">
        <f>VLOOKUP(A85,Revenue!$C$2:$F$290,4,0)</f>
        <v>22782</v>
      </c>
      <c r="F85">
        <f>$B85*repartition!$B$2</f>
        <v>928.65700000000004</v>
      </c>
      <c r="G85">
        <f>$B85*repartition!$B$3</f>
        <v>2380.962</v>
      </c>
      <c r="H85">
        <f>$B85*repartition!$B$4</f>
        <v>781.38099999999997</v>
      </c>
      <c r="I85">
        <f>$C85*repartition!$B$2</f>
        <v>470.57100000000003</v>
      </c>
      <c r="J85">
        <f>$C85*repartition!$B$3</f>
        <v>1206.4859999999999</v>
      </c>
      <c r="K85">
        <f>$C85*repartition!$B$4</f>
        <v>395.94299999999998</v>
      </c>
      <c r="L85">
        <f>$D85*repartition!$B$2</f>
        <v>458.08600000000001</v>
      </c>
      <c r="M85">
        <f>$D85*repartition!$B$3</f>
        <v>1174.4759999999999</v>
      </c>
      <c r="N85">
        <f>$D85*repartition!$B$4</f>
        <v>385.43799999999999</v>
      </c>
    </row>
    <row r="86" spans="1:14" x14ac:dyDescent="0.35">
      <c r="A86" t="s">
        <v>591</v>
      </c>
      <c r="B86">
        <f>SUM(B2:B85)</f>
        <v>1179854</v>
      </c>
      <c r="C86">
        <f t="shared" ref="C86" si="0">SUM(C2:C85)</f>
        <v>579846</v>
      </c>
      <c r="D86">
        <f>SUM(D2:D85)</f>
        <v>600008</v>
      </c>
      <c r="E86">
        <f>SUM(E2:E85)</f>
        <v>1671331</v>
      </c>
      <c r="F86">
        <f t="shared" ref="F86:H86" si="1">SUM(F2:F85)</f>
        <v>267826.85800000007</v>
      </c>
      <c r="G86">
        <f t="shared" si="1"/>
        <v>686675.02800000017</v>
      </c>
      <c r="H86">
        <f t="shared" si="1"/>
        <v>225352.114</v>
      </c>
      <c r="I86">
        <f t="shared" ref="I86" si="2">SUM(I2:I85)</f>
        <v>131625.04200000002</v>
      </c>
      <c r="J86">
        <f t="shared" ref="J86" si="3">SUM(J2:J85)</f>
        <v>337470.37199999986</v>
      </c>
      <c r="K86">
        <f t="shared" ref="K86" si="4">SUM(K2:K85)</f>
        <v>110750.58599999998</v>
      </c>
      <c r="L86">
        <f t="shared" ref="L86" si="5">SUM(L2:L85)</f>
        <v>136201.81599999996</v>
      </c>
      <c r="M86">
        <f t="shared" ref="M86" si="6">SUM(M2:M85)</f>
        <v>349204.65600000008</v>
      </c>
      <c r="N86">
        <f t="shared" ref="N86" si="7">SUM(N2:N85)</f>
        <v>114601.52799999999</v>
      </c>
    </row>
    <row r="87" spans="1:14" x14ac:dyDescent="0.35">
      <c r="A87" t="s">
        <v>592</v>
      </c>
      <c r="B87">
        <f>MIN(B2:B85)</f>
        <v>2521</v>
      </c>
      <c r="C87">
        <f t="shared" ref="C87:D87" si="8">MIN(C2:C85)</f>
        <v>1265</v>
      </c>
      <c r="D87">
        <f t="shared" si="8"/>
        <v>1256</v>
      </c>
      <c r="E87">
        <f>MIN(E2:E85)</f>
        <v>13163</v>
      </c>
      <c r="F87">
        <f t="shared" ref="F87:H87" si="9">MIN(F2:F85)</f>
        <v>572.26700000000005</v>
      </c>
      <c r="G87">
        <f t="shared" si="9"/>
        <v>1467.222</v>
      </c>
      <c r="H87">
        <f t="shared" si="9"/>
        <v>481.51100000000002</v>
      </c>
      <c r="I87">
        <f t="shared" ref="I87:N87" si="10">MIN(I2:I85)</f>
        <v>287.15500000000003</v>
      </c>
      <c r="J87">
        <f t="shared" si="10"/>
        <v>736.2299999999999</v>
      </c>
      <c r="K87">
        <f t="shared" si="10"/>
        <v>241.61500000000001</v>
      </c>
      <c r="L87">
        <f t="shared" si="10"/>
        <v>285.11200000000002</v>
      </c>
      <c r="M87">
        <f t="shared" si="10"/>
        <v>730.99199999999996</v>
      </c>
      <c r="N87">
        <f t="shared" si="10"/>
        <v>239.89600000000002</v>
      </c>
    </row>
    <row r="88" spans="1:14" x14ac:dyDescent="0.35">
      <c r="A88" t="s">
        <v>593</v>
      </c>
      <c r="B88">
        <f>MAX(B2:B85)</f>
        <v>197504</v>
      </c>
      <c r="C88">
        <f t="shared" ref="C88:D88" si="11">MAX(C2:C85)</f>
        <v>98333</v>
      </c>
      <c r="D88">
        <f t="shared" si="11"/>
        <v>99171</v>
      </c>
      <c r="E88">
        <f t="shared" ref="E88:H88" si="12">MAX(E2:E85)</f>
        <v>25933</v>
      </c>
      <c r="F88">
        <f t="shared" si="12"/>
        <v>44833.408000000003</v>
      </c>
      <c r="G88">
        <f t="shared" si="12"/>
        <v>114947.32799999999</v>
      </c>
      <c r="H88">
        <f t="shared" si="12"/>
        <v>37723.264000000003</v>
      </c>
      <c r="I88">
        <f t="shared" ref="I88:N88" si="13">MAX(I2:I85)</f>
        <v>22321.591</v>
      </c>
      <c r="J88">
        <f t="shared" si="13"/>
        <v>57229.805999999997</v>
      </c>
      <c r="K88">
        <f t="shared" si="13"/>
        <v>18781.602999999999</v>
      </c>
      <c r="L88">
        <f t="shared" si="13"/>
        <v>22511.816999999999</v>
      </c>
      <c r="M88">
        <f t="shared" si="13"/>
        <v>57717.521999999997</v>
      </c>
      <c r="N88">
        <f t="shared" si="13"/>
        <v>18941.661</v>
      </c>
    </row>
    <row r="89" spans="1:14" x14ac:dyDescent="0.35">
      <c r="A89" t="s">
        <v>594</v>
      </c>
      <c r="B89">
        <f>AVERAGE(B2:B85)</f>
        <v>14045.880952380952</v>
      </c>
      <c r="C89">
        <f t="shared" ref="C89:D89" si="14">AVERAGE(C2:C85)</f>
        <v>6902.9285714285716</v>
      </c>
      <c r="D89">
        <f t="shared" si="14"/>
        <v>7142.9523809523807</v>
      </c>
      <c r="E89">
        <f t="shared" ref="E89:H89" si="15">AVERAGE(E2:E85)</f>
        <v>19896.797619047618</v>
      </c>
      <c r="F89">
        <f t="shared" si="15"/>
        <v>3188.4149761904769</v>
      </c>
      <c r="G89">
        <f t="shared" si="15"/>
        <v>8174.702714285716</v>
      </c>
      <c r="H89">
        <f t="shared" si="15"/>
        <v>2682.7632619047617</v>
      </c>
      <c r="I89">
        <f t="shared" ref="I89:N89" si="16">AVERAGE(I2:I85)</f>
        <v>1566.9647857142859</v>
      </c>
      <c r="J89">
        <f t="shared" si="16"/>
        <v>4017.5044285714271</v>
      </c>
      <c r="K89">
        <f t="shared" si="16"/>
        <v>1318.459357142857</v>
      </c>
      <c r="L89">
        <f t="shared" si="16"/>
        <v>1621.4501904761901</v>
      </c>
      <c r="M89">
        <f t="shared" si="16"/>
        <v>4157.1982857142866</v>
      </c>
      <c r="N89">
        <f t="shared" si="16"/>
        <v>1364.3039047619047</v>
      </c>
    </row>
    <row r="90" spans="1:14" x14ac:dyDescent="0.35">
      <c r="A90" t="s">
        <v>595</v>
      </c>
      <c r="B90">
        <f>_xlfn.STDEV.S(B2:B85)</f>
        <v>24064.322519009544</v>
      </c>
      <c r="C90">
        <f t="shared" ref="C90:D90" si="17">_xlfn.STDEV.S(C2:C85)</f>
        <v>11917.464433551164</v>
      </c>
      <c r="D90">
        <f t="shared" si="17"/>
        <v>12148.928024409537</v>
      </c>
      <c r="E90">
        <f t="shared" ref="E90:H90" si="18">_xlfn.STDEV.S(E2:E85)</f>
        <v>2231.2025002457094</v>
      </c>
      <c r="F90">
        <f t="shared" si="18"/>
        <v>5462.6012118151693</v>
      </c>
      <c r="G90">
        <f t="shared" si="18"/>
        <v>14005.435706063552</v>
      </c>
      <c r="H90">
        <f t="shared" si="18"/>
        <v>4596.2856011308222</v>
      </c>
      <c r="I90">
        <f t="shared" ref="I90:N90" si="19">_xlfn.STDEV.S(I2:I85)</f>
        <v>2705.264426416114</v>
      </c>
      <c r="J90">
        <f t="shared" si="19"/>
        <v>6935.9643003267784</v>
      </c>
      <c r="K90">
        <f t="shared" si="19"/>
        <v>2276.235706808272</v>
      </c>
      <c r="L90">
        <f t="shared" si="19"/>
        <v>2757.8066615409643</v>
      </c>
      <c r="M90">
        <f t="shared" si="19"/>
        <v>7070.6761102063483</v>
      </c>
      <c r="N90">
        <f t="shared" si="19"/>
        <v>2320.4452526622217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FC01E-E458-4A78-8E71-0692F594A85F}">
  <dimension ref="A1:M5"/>
  <sheetViews>
    <sheetView zoomScale="123" workbookViewId="0">
      <selection sqref="A1:F3"/>
    </sheetView>
  </sheetViews>
  <sheetFormatPr defaultColWidth="10.90625" defaultRowHeight="14.5" x14ac:dyDescent="0.35"/>
  <cols>
    <col min="9" max="9" width="14.1796875" customWidth="1"/>
    <col min="12" max="12" width="25.36328125" customWidth="1"/>
  </cols>
  <sheetData>
    <row r="1" spans="1:13" x14ac:dyDescent="0.35">
      <c r="A1" s="20" t="s">
        <v>648</v>
      </c>
      <c r="B1" s="20"/>
      <c r="C1" s="20"/>
      <c r="D1" s="20"/>
      <c r="E1" s="19"/>
      <c r="F1" s="19"/>
      <c r="I1" t="s">
        <v>649</v>
      </c>
      <c r="J1">
        <v>20</v>
      </c>
      <c r="L1" t="s">
        <v>650</v>
      </c>
      <c r="M1">
        <v>3000</v>
      </c>
    </row>
    <row r="2" spans="1:13" x14ac:dyDescent="0.35">
      <c r="A2" s="19" t="s">
        <v>652</v>
      </c>
      <c r="B2" s="19" t="s">
        <v>653</v>
      </c>
      <c r="C2" s="19" t="s">
        <v>654</v>
      </c>
      <c r="D2" s="19" t="s">
        <v>655</v>
      </c>
      <c r="E2" s="19" t="s">
        <v>656</v>
      </c>
      <c r="F2" s="19" t="s">
        <v>657</v>
      </c>
    </row>
    <row r="3" spans="1:13" x14ac:dyDescent="0.35">
      <c r="A3" s="21">
        <v>0.02</v>
      </c>
      <c r="B3" s="21">
        <v>0.23</v>
      </c>
      <c r="C3" s="21">
        <v>0.25</v>
      </c>
      <c r="D3" s="21">
        <v>0.01</v>
      </c>
      <c r="E3" s="21">
        <v>0.18</v>
      </c>
      <c r="F3" s="21">
        <v>0.3</v>
      </c>
      <c r="G3" s="15"/>
    </row>
    <row r="5" spans="1:13" x14ac:dyDescent="0.35">
      <c r="A5" t="s">
        <v>651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38F22-5805-4190-9555-E1D51585BB36}">
  <dimension ref="A1:F290"/>
  <sheetViews>
    <sheetView workbookViewId="0">
      <selection activeCell="D8" sqref="D8"/>
    </sheetView>
  </sheetViews>
  <sheetFormatPr defaultColWidth="10.90625" defaultRowHeight="14.5" x14ac:dyDescent="0.35"/>
  <cols>
    <col min="4" max="4" width="27.81640625" customWidth="1"/>
    <col min="6" max="6" width="28.90625" customWidth="1"/>
  </cols>
  <sheetData>
    <row r="1" spans="1:6" x14ac:dyDescent="0.35">
      <c r="A1" s="13" t="s">
        <v>2</v>
      </c>
      <c r="B1" s="13" t="s">
        <v>596</v>
      </c>
      <c r="C1" s="13" t="s">
        <v>597</v>
      </c>
      <c r="D1" s="13" t="s">
        <v>598</v>
      </c>
      <c r="E1" s="13" t="s">
        <v>599</v>
      </c>
      <c r="F1" s="13" t="s">
        <v>600</v>
      </c>
    </row>
    <row r="2" spans="1:6" x14ac:dyDescent="0.35">
      <c r="A2">
        <v>1000</v>
      </c>
      <c r="B2" t="s">
        <v>601</v>
      </c>
      <c r="C2" t="s">
        <v>602</v>
      </c>
      <c r="D2">
        <v>26412</v>
      </c>
      <c r="E2">
        <v>35313</v>
      </c>
      <c r="F2">
        <v>19671</v>
      </c>
    </row>
    <row r="3" spans="1:6" x14ac:dyDescent="0.35">
      <c r="A3">
        <v>3000</v>
      </c>
      <c r="B3" t="s">
        <v>603</v>
      </c>
      <c r="C3" t="s">
        <v>604</v>
      </c>
      <c r="D3">
        <v>24808</v>
      </c>
      <c r="E3">
        <v>32978</v>
      </c>
      <c r="F3">
        <v>18518</v>
      </c>
    </row>
    <row r="4" spans="1:6" x14ac:dyDescent="0.35">
      <c r="A4">
        <v>20002</v>
      </c>
      <c r="B4" t="s">
        <v>605</v>
      </c>
      <c r="C4" t="s">
        <v>606</v>
      </c>
      <c r="D4">
        <v>28104</v>
      </c>
      <c r="E4">
        <v>40648</v>
      </c>
      <c r="F4">
        <v>22482</v>
      </c>
    </row>
    <row r="5" spans="1:6" x14ac:dyDescent="0.35">
      <c r="A5">
        <v>25000</v>
      </c>
      <c r="B5" t="s">
        <v>607</v>
      </c>
      <c r="C5" t="s">
        <v>172</v>
      </c>
      <c r="D5">
        <v>28104</v>
      </c>
      <c r="E5">
        <v>40648</v>
      </c>
      <c r="F5">
        <v>22482</v>
      </c>
    </row>
    <row r="6" spans="1:6" x14ac:dyDescent="0.35">
      <c r="A6">
        <v>25005</v>
      </c>
      <c r="B6" t="s">
        <v>3</v>
      </c>
      <c r="C6" t="s">
        <v>160</v>
      </c>
      <c r="D6">
        <v>30240</v>
      </c>
      <c r="E6">
        <v>42921</v>
      </c>
      <c r="F6">
        <v>23108</v>
      </c>
    </row>
    <row r="7" spans="1:6" x14ac:dyDescent="0.35">
      <c r="A7">
        <v>25014</v>
      </c>
      <c r="B7" t="s">
        <v>3</v>
      </c>
      <c r="C7" t="s">
        <v>161</v>
      </c>
      <c r="D7">
        <v>28866</v>
      </c>
      <c r="E7">
        <v>40339</v>
      </c>
      <c r="F7">
        <v>22612</v>
      </c>
    </row>
    <row r="8" spans="1:6" x14ac:dyDescent="0.35">
      <c r="A8">
        <v>25015</v>
      </c>
      <c r="B8" t="s">
        <v>3</v>
      </c>
      <c r="C8" t="s">
        <v>162</v>
      </c>
      <c r="D8">
        <v>28956</v>
      </c>
      <c r="E8">
        <v>40750</v>
      </c>
      <c r="F8">
        <v>22693</v>
      </c>
    </row>
    <row r="9" spans="1:6" x14ac:dyDescent="0.35">
      <c r="A9">
        <v>25018</v>
      </c>
      <c r="B9" t="s">
        <v>3</v>
      </c>
      <c r="C9" t="s">
        <v>163</v>
      </c>
      <c r="D9">
        <v>30403</v>
      </c>
      <c r="E9">
        <v>46989</v>
      </c>
      <c r="F9">
        <v>25854</v>
      </c>
    </row>
    <row r="10" spans="1:6" x14ac:dyDescent="0.35">
      <c r="A10">
        <v>25023</v>
      </c>
      <c r="B10" t="s">
        <v>3</v>
      </c>
      <c r="C10" t="s">
        <v>608</v>
      </c>
      <c r="D10">
        <v>28116</v>
      </c>
      <c r="E10">
        <v>39819</v>
      </c>
      <c r="F10">
        <v>21610</v>
      </c>
    </row>
    <row r="11" spans="1:6" x14ac:dyDescent="0.35">
      <c r="A11">
        <v>25031</v>
      </c>
      <c r="B11" t="s">
        <v>3</v>
      </c>
      <c r="C11" t="s">
        <v>165</v>
      </c>
      <c r="D11">
        <v>28505</v>
      </c>
      <c r="E11">
        <v>41091</v>
      </c>
      <c r="F11">
        <v>22564</v>
      </c>
    </row>
    <row r="12" spans="1:6" x14ac:dyDescent="0.35">
      <c r="A12">
        <v>25037</v>
      </c>
      <c r="B12" t="s">
        <v>3</v>
      </c>
      <c r="C12" t="s">
        <v>166</v>
      </c>
      <c r="D12">
        <v>29538</v>
      </c>
      <c r="E12">
        <v>43299</v>
      </c>
      <c r="F12">
        <v>23851</v>
      </c>
    </row>
    <row r="13" spans="1:6" x14ac:dyDescent="0.35">
      <c r="A13">
        <v>25043</v>
      </c>
      <c r="B13" t="s">
        <v>3</v>
      </c>
      <c r="C13" t="s">
        <v>167</v>
      </c>
      <c r="D13">
        <v>29583</v>
      </c>
      <c r="E13">
        <v>40697</v>
      </c>
      <c r="F13">
        <v>22438</v>
      </c>
    </row>
    <row r="14" spans="1:6" x14ac:dyDescent="0.35">
      <c r="A14">
        <v>25044</v>
      </c>
      <c r="B14" t="s">
        <v>3</v>
      </c>
      <c r="C14" t="s">
        <v>168</v>
      </c>
      <c r="D14">
        <v>28563</v>
      </c>
      <c r="E14">
        <v>39551</v>
      </c>
      <c r="F14">
        <v>22200</v>
      </c>
    </row>
    <row r="15" spans="1:6" x14ac:dyDescent="0.35">
      <c r="A15">
        <v>25048</v>
      </c>
      <c r="B15" t="s">
        <v>3</v>
      </c>
      <c r="C15" t="s">
        <v>169</v>
      </c>
      <c r="D15">
        <v>26493</v>
      </c>
      <c r="E15">
        <v>37938</v>
      </c>
      <c r="F15">
        <v>21312</v>
      </c>
    </row>
    <row r="16" spans="1:6" x14ac:dyDescent="0.35">
      <c r="A16">
        <v>25050</v>
      </c>
      <c r="B16" t="s">
        <v>3</v>
      </c>
      <c r="C16" t="s">
        <v>170</v>
      </c>
      <c r="D16">
        <v>28108</v>
      </c>
      <c r="E16">
        <v>43619</v>
      </c>
      <c r="F16">
        <v>24011</v>
      </c>
    </row>
    <row r="17" spans="1:6" x14ac:dyDescent="0.35">
      <c r="A17">
        <v>25068</v>
      </c>
      <c r="B17" t="s">
        <v>3</v>
      </c>
      <c r="C17" t="s">
        <v>171</v>
      </c>
      <c r="D17">
        <v>29046</v>
      </c>
      <c r="E17">
        <v>40484</v>
      </c>
      <c r="F17">
        <v>22914</v>
      </c>
    </row>
    <row r="18" spans="1:6" x14ac:dyDescent="0.35">
      <c r="A18">
        <v>25072</v>
      </c>
      <c r="B18" t="s">
        <v>3</v>
      </c>
      <c r="C18" t="s">
        <v>172</v>
      </c>
      <c r="D18">
        <v>27112</v>
      </c>
      <c r="E18">
        <v>37353</v>
      </c>
      <c r="F18">
        <v>22221</v>
      </c>
    </row>
    <row r="19" spans="1:6" x14ac:dyDescent="0.35">
      <c r="A19">
        <v>25084</v>
      </c>
      <c r="B19" t="s">
        <v>3</v>
      </c>
      <c r="C19" t="s">
        <v>173</v>
      </c>
      <c r="D19">
        <v>27830</v>
      </c>
      <c r="E19">
        <v>38346</v>
      </c>
      <c r="F19">
        <v>21740</v>
      </c>
    </row>
    <row r="20" spans="1:6" x14ac:dyDescent="0.35">
      <c r="A20">
        <v>25091</v>
      </c>
      <c r="B20" t="s">
        <v>3</v>
      </c>
      <c r="C20" t="s">
        <v>174</v>
      </c>
      <c r="D20">
        <v>28581</v>
      </c>
      <c r="E20">
        <v>43970</v>
      </c>
      <c r="F20">
        <v>24058</v>
      </c>
    </row>
    <row r="21" spans="1:6" x14ac:dyDescent="0.35">
      <c r="A21">
        <v>25105</v>
      </c>
      <c r="B21" t="s">
        <v>3</v>
      </c>
      <c r="C21" t="s">
        <v>175</v>
      </c>
      <c r="D21">
        <v>25550</v>
      </c>
      <c r="E21">
        <v>32586</v>
      </c>
      <c r="F21">
        <v>17867</v>
      </c>
    </row>
    <row r="22" spans="1:6" x14ac:dyDescent="0.35">
      <c r="A22">
        <v>25107</v>
      </c>
      <c r="B22" t="s">
        <v>3</v>
      </c>
      <c r="C22" t="s">
        <v>176</v>
      </c>
      <c r="D22">
        <v>30527</v>
      </c>
      <c r="E22">
        <v>42767</v>
      </c>
      <c r="F22">
        <v>22819</v>
      </c>
    </row>
    <row r="23" spans="1:6" x14ac:dyDescent="0.35">
      <c r="A23">
        <v>25110</v>
      </c>
      <c r="B23" t="s">
        <v>3</v>
      </c>
      <c r="C23" t="s">
        <v>177</v>
      </c>
      <c r="D23">
        <v>29447</v>
      </c>
      <c r="E23">
        <v>46388</v>
      </c>
      <c r="F23">
        <v>24572</v>
      </c>
    </row>
    <row r="24" spans="1:6" x14ac:dyDescent="0.35">
      <c r="A24">
        <v>25112</v>
      </c>
      <c r="B24" t="s">
        <v>3</v>
      </c>
      <c r="C24" t="s">
        <v>178</v>
      </c>
      <c r="D24">
        <v>27095</v>
      </c>
      <c r="E24">
        <v>39112</v>
      </c>
      <c r="F24">
        <v>22191</v>
      </c>
    </row>
    <row r="25" spans="1:6" x14ac:dyDescent="0.35">
      <c r="A25">
        <v>25117</v>
      </c>
      <c r="B25" t="s">
        <v>3</v>
      </c>
      <c r="C25" t="s">
        <v>179</v>
      </c>
      <c r="D25">
        <v>30080</v>
      </c>
      <c r="E25">
        <v>44584</v>
      </c>
      <c r="F25">
        <v>23406</v>
      </c>
    </row>
    <row r="26" spans="1:6" x14ac:dyDescent="0.35">
      <c r="A26">
        <v>25118</v>
      </c>
      <c r="B26" t="s">
        <v>3</v>
      </c>
      <c r="C26" t="s">
        <v>180</v>
      </c>
      <c r="D26">
        <v>28507</v>
      </c>
      <c r="E26">
        <v>37205</v>
      </c>
      <c r="F26">
        <v>20040</v>
      </c>
    </row>
    <row r="27" spans="1:6" x14ac:dyDescent="0.35">
      <c r="A27">
        <v>25119</v>
      </c>
      <c r="B27" t="s">
        <v>3</v>
      </c>
      <c r="C27" t="s">
        <v>181</v>
      </c>
      <c r="D27">
        <v>30365</v>
      </c>
      <c r="E27">
        <v>52372</v>
      </c>
      <c r="F27">
        <v>27917</v>
      </c>
    </row>
    <row r="28" spans="1:6" x14ac:dyDescent="0.35">
      <c r="A28">
        <v>25120</v>
      </c>
      <c r="B28" t="s">
        <v>3</v>
      </c>
      <c r="C28" t="s">
        <v>182</v>
      </c>
      <c r="D28">
        <v>28925</v>
      </c>
      <c r="E28">
        <v>38412</v>
      </c>
      <c r="F28">
        <v>21052</v>
      </c>
    </row>
    <row r="29" spans="1:6" x14ac:dyDescent="0.35">
      <c r="A29">
        <v>25121</v>
      </c>
      <c r="B29" t="s">
        <v>3</v>
      </c>
      <c r="C29" t="s">
        <v>183</v>
      </c>
      <c r="D29">
        <v>26259</v>
      </c>
      <c r="E29">
        <v>37747</v>
      </c>
      <c r="F29">
        <v>20948</v>
      </c>
    </row>
    <row r="30" spans="1:6" x14ac:dyDescent="0.35">
      <c r="A30">
        <v>25122</v>
      </c>
      <c r="B30" t="s">
        <v>3</v>
      </c>
      <c r="C30" t="s">
        <v>184</v>
      </c>
      <c r="D30">
        <v>29096</v>
      </c>
      <c r="E30">
        <v>39825</v>
      </c>
      <c r="F30">
        <v>21290</v>
      </c>
    </row>
    <row r="31" spans="1:6" x14ac:dyDescent="0.35">
      <c r="A31">
        <v>25123</v>
      </c>
      <c r="B31" t="s">
        <v>3</v>
      </c>
      <c r="C31" t="s">
        <v>185</v>
      </c>
      <c r="D31">
        <v>27094</v>
      </c>
      <c r="E31">
        <v>36672</v>
      </c>
      <c r="F31">
        <v>19905</v>
      </c>
    </row>
    <row r="32" spans="1:6" x14ac:dyDescent="0.35">
      <c r="A32">
        <v>25124</v>
      </c>
      <c r="B32" t="s">
        <v>3</v>
      </c>
      <c r="C32" t="s">
        <v>186</v>
      </c>
      <c r="D32">
        <v>30853</v>
      </c>
      <c r="E32">
        <v>44632</v>
      </c>
      <c r="F32">
        <v>23928</v>
      </c>
    </row>
    <row r="33" spans="1:6" x14ac:dyDescent="0.35">
      <c r="A33">
        <v>50000</v>
      </c>
      <c r="B33" t="s">
        <v>605</v>
      </c>
      <c r="C33" t="s">
        <v>609</v>
      </c>
      <c r="D33">
        <v>23501</v>
      </c>
      <c r="E33">
        <v>30455</v>
      </c>
      <c r="F33">
        <v>17118</v>
      </c>
    </row>
    <row r="34" spans="1:6" x14ac:dyDescent="0.35">
      <c r="A34">
        <v>51000</v>
      </c>
      <c r="B34" t="s">
        <v>607</v>
      </c>
      <c r="C34" t="s">
        <v>311</v>
      </c>
      <c r="D34">
        <v>25972</v>
      </c>
      <c r="E34">
        <v>34053</v>
      </c>
      <c r="F34">
        <v>19431</v>
      </c>
    </row>
    <row r="35" spans="1:6" x14ac:dyDescent="0.35">
      <c r="A35">
        <v>51004</v>
      </c>
      <c r="B35" t="s">
        <v>3</v>
      </c>
      <c r="C35" t="s">
        <v>311</v>
      </c>
      <c r="D35">
        <v>25985</v>
      </c>
      <c r="E35">
        <v>34065</v>
      </c>
      <c r="F35">
        <v>20025</v>
      </c>
    </row>
    <row r="36" spans="1:6" x14ac:dyDescent="0.35">
      <c r="A36">
        <v>51008</v>
      </c>
      <c r="B36" t="s">
        <v>3</v>
      </c>
      <c r="C36" t="s">
        <v>610</v>
      </c>
      <c r="D36">
        <v>25462</v>
      </c>
      <c r="E36">
        <v>32090</v>
      </c>
      <c r="F36">
        <v>18375</v>
      </c>
    </row>
    <row r="37" spans="1:6" x14ac:dyDescent="0.35">
      <c r="A37">
        <v>51009</v>
      </c>
      <c r="B37" t="s">
        <v>3</v>
      </c>
      <c r="C37" t="s">
        <v>313</v>
      </c>
      <c r="D37">
        <v>23954</v>
      </c>
      <c r="E37">
        <v>31084</v>
      </c>
      <c r="F37">
        <v>17993</v>
      </c>
    </row>
    <row r="38" spans="1:6" x14ac:dyDescent="0.35">
      <c r="A38">
        <v>51012</v>
      </c>
      <c r="B38" t="s">
        <v>3</v>
      </c>
      <c r="C38" t="s">
        <v>314</v>
      </c>
      <c r="D38">
        <v>25822</v>
      </c>
      <c r="E38">
        <v>33382</v>
      </c>
      <c r="F38">
        <v>18273</v>
      </c>
    </row>
    <row r="39" spans="1:6" x14ac:dyDescent="0.35">
      <c r="A39">
        <v>51014</v>
      </c>
      <c r="B39" t="s">
        <v>3</v>
      </c>
      <c r="C39" t="s">
        <v>315</v>
      </c>
      <c r="D39">
        <v>27766</v>
      </c>
      <c r="E39">
        <v>34736</v>
      </c>
      <c r="F39">
        <v>18929</v>
      </c>
    </row>
    <row r="40" spans="1:6" x14ac:dyDescent="0.35">
      <c r="A40">
        <v>51017</v>
      </c>
      <c r="B40" t="s">
        <v>3</v>
      </c>
      <c r="C40" t="s">
        <v>316</v>
      </c>
      <c r="D40">
        <v>27158</v>
      </c>
      <c r="E40">
        <v>35453</v>
      </c>
      <c r="F40">
        <v>20065</v>
      </c>
    </row>
    <row r="41" spans="1:6" x14ac:dyDescent="0.35">
      <c r="A41">
        <v>51019</v>
      </c>
      <c r="B41" t="s">
        <v>3</v>
      </c>
      <c r="C41" t="s">
        <v>317</v>
      </c>
      <c r="D41">
        <v>26764</v>
      </c>
      <c r="E41">
        <v>34413</v>
      </c>
      <c r="F41">
        <v>20387</v>
      </c>
    </row>
    <row r="42" spans="1:6" x14ac:dyDescent="0.35">
      <c r="A42">
        <v>51065</v>
      </c>
      <c r="B42" t="s">
        <v>3</v>
      </c>
      <c r="C42" t="s">
        <v>318</v>
      </c>
      <c r="D42">
        <v>27188</v>
      </c>
      <c r="E42">
        <v>34925</v>
      </c>
      <c r="F42">
        <v>19654</v>
      </c>
    </row>
    <row r="43" spans="1:6" x14ac:dyDescent="0.35">
      <c r="A43">
        <v>51067</v>
      </c>
      <c r="B43" t="s">
        <v>3</v>
      </c>
      <c r="C43" t="s">
        <v>319</v>
      </c>
      <c r="D43">
        <v>26548</v>
      </c>
      <c r="E43">
        <v>36736</v>
      </c>
      <c r="F43">
        <v>20583</v>
      </c>
    </row>
    <row r="44" spans="1:6" x14ac:dyDescent="0.35">
      <c r="A44">
        <v>51068</v>
      </c>
      <c r="B44" t="s">
        <v>3</v>
      </c>
      <c r="C44" t="s">
        <v>320</v>
      </c>
      <c r="D44">
        <v>29628</v>
      </c>
      <c r="E44">
        <v>39961</v>
      </c>
      <c r="F44">
        <v>22053</v>
      </c>
    </row>
    <row r="45" spans="1:6" x14ac:dyDescent="0.35">
      <c r="A45">
        <v>51069</v>
      </c>
      <c r="B45" t="s">
        <v>3</v>
      </c>
      <c r="C45" t="s">
        <v>321</v>
      </c>
      <c r="D45">
        <v>24618</v>
      </c>
      <c r="E45">
        <v>31680</v>
      </c>
      <c r="F45">
        <v>18038</v>
      </c>
    </row>
    <row r="46" spans="1:6" x14ac:dyDescent="0.35">
      <c r="A46">
        <v>52000</v>
      </c>
      <c r="B46" t="s">
        <v>607</v>
      </c>
      <c r="C46" t="s">
        <v>323</v>
      </c>
      <c r="D46">
        <v>22252</v>
      </c>
      <c r="E46">
        <v>28282</v>
      </c>
      <c r="F46">
        <v>15764</v>
      </c>
    </row>
    <row r="47" spans="1:6" x14ac:dyDescent="0.35">
      <c r="A47">
        <v>52010</v>
      </c>
      <c r="B47" t="s">
        <v>3</v>
      </c>
      <c r="C47" t="s">
        <v>322</v>
      </c>
      <c r="D47">
        <v>22710</v>
      </c>
      <c r="E47">
        <v>28725</v>
      </c>
      <c r="F47">
        <v>16949</v>
      </c>
    </row>
    <row r="48" spans="1:6" x14ac:dyDescent="0.35">
      <c r="A48">
        <v>52011</v>
      </c>
      <c r="B48" t="s">
        <v>3</v>
      </c>
      <c r="C48" t="s">
        <v>323</v>
      </c>
      <c r="D48">
        <v>20741</v>
      </c>
      <c r="E48">
        <v>25764</v>
      </c>
      <c r="F48">
        <v>14140</v>
      </c>
    </row>
    <row r="49" spans="1:6" x14ac:dyDescent="0.35">
      <c r="A49">
        <v>52012</v>
      </c>
      <c r="B49" t="s">
        <v>3</v>
      </c>
      <c r="C49" t="s">
        <v>324</v>
      </c>
      <c r="D49">
        <v>21463</v>
      </c>
      <c r="E49">
        <v>26312</v>
      </c>
      <c r="F49">
        <v>14859</v>
      </c>
    </row>
    <row r="50" spans="1:6" x14ac:dyDescent="0.35">
      <c r="A50">
        <v>52015</v>
      </c>
      <c r="B50" t="s">
        <v>3</v>
      </c>
      <c r="C50" t="s">
        <v>325</v>
      </c>
      <c r="D50">
        <v>23532</v>
      </c>
      <c r="E50">
        <v>29104</v>
      </c>
      <c r="F50">
        <v>16427</v>
      </c>
    </row>
    <row r="51" spans="1:6" x14ac:dyDescent="0.35">
      <c r="A51">
        <v>52018</v>
      </c>
      <c r="B51" t="s">
        <v>3</v>
      </c>
      <c r="C51" t="s">
        <v>326</v>
      </c>
      <c r="D51">
        <v>20967</v>
      </c>
      <c r="E51">
        <v>25298</v>
      </c>
      <c r="F51">
        <v>12821</v>
      </c>
    </row>
    <row r="52" spans="1:6" x14ac:dyDescent="0.35">
      <c r="A52">
        <v>52021</v>
      </c>
      <c r="B52" t="s">
        <v>3</v>
      </c>
      <c r="C52" t="s">
        <v>327</v>
      </c>
      <c r="D52">
        <v>23829</v>
      </c>
      <c r="E52">
        <v>30528</v>
      </c>
      <c r="F52">
        <v>17258</v>
      </c>
    </row>
    <row r="53" spans="1:6" x14ac:dyDescent="0.35">
      <c r="A53">
        <v>52022</v>
      </c>
      <c r="B53" t="s">
        <v>3</v>
      </c>
      <c r="C53" t="s">
        <v>611</v>
      </c>
      <c r="D53">
        <v>22761</v>
      </c>
      <c r="E53">
        <v>29206</v>
      </c>
      <c r="F53">
        <v>16542</v>
      </c>
    </row>
    <row r="54" spans="1:6" x14ac:dyDescent="0.35">
      <c r="A54">
        <v>52025</v>
      </c>
      <c r="B54" t="s">
        <v>3</v>
      </c>
      <c r="C54" t="s">
        <v>329</v>
      </c>
      <c r="D54">
        <v>28382</v>
      </c>
      <c r="E54">
        <v>37741</v>
      </c>
      <c r="F54">
        <v>22526</v>
      </c>
    </row>
    <row r="55" spans="1:6" x14ac:dyDescent="0.35">
      <c r="A55">
        <v>52048</v>
      </c>
      <c r="B55" t="s">
        <v>3</v>
      </c>
      <c r="C55" t="s">
        <v>330</v>
      </c>
      <c r="D55">
        <v>28686</v>
      </c>
      <c r="E55">
        <v>37805</v>
      </c>
      <c r="F55">
        <v>22441</v>
      </c>
    </row>
    <row r="56" spans="1:6" x14ac:dyDescent="0.35">
      <c r="A56">
        <v>52055</v>
      </c>
      <c r="B56" t="s">
        <v>3</v>
      </c>
      <c r="C56" t="s">
        <v>612</v>
      </c>
      <c r="D56">
        <v>27966</v>
      </c>
      <c r="E56">
        <v>36974</v>
      </c>
      <c r="F56">
        <v>20614</v>
      </c>
    </row>
    <row r="57" spans="1:6" x14ac:dyDescent="0.35">
      <c r="A57">
        <v>52074</v>
      </c>
      <c r="B57" t="s">
        <v>3</v>
      </c>
      <c r="C57" t="s">
        <v>332</v>
      </c>
      <c r="D57">
        <v>24104</v>
      </c>
      <c r="E57">
        <v>30742</v>
      </c>
      <c r="F57">
        <v>17132</v>
      </c>
    </row>
    <row r="58" spans="1:6" x14ac:dyDescent="0.35">
      <c r="A58">
        <v>52075</v>
      </c>
      <c r="B58" t="s">
        <v>3</v>
      </c>
      <c r="C58" t="s">
        <v>333</v>
      </c>
      <c r="D58">
        <v>27352</v>
      </c>
      <c r="E58">
        <v>37674</v>
      </c>
      <c r="F58">
        <v>21475</v>
      </c>
    </row>
    <row r="59" spans="1:6" x14ac:dyDescent="0.35">
      <c r="A59">
        <v>53000</v>
      </c>
      <c r="B59" t="s">
        <v>607</v>
      </c>
      <c r="C59" t="s">
        <v>340</v>
      </c>
      <c r="D59">
        <v>23079</v>
      </c>
      <c r="E59">
        <v>30107</v>
      </c>
      <c r="F59">
        <v>16882</v>
      </c>
    </row>
    <row r="60" spans="1:6" x14ac:dyDescent="0.35">
      <c r="A60">
        <v>53014</v>
      </c>
      <c r="B60" t="s">
        <v>3</v>
      </c>
      <c r="C60" t="s">
        <v>334</v>
      </c>
      <c r="D60">
        <v>20955</v>
      </c>
      <c r="E60">
        <v>26393</v>
      </c>
      <c r="F60">
        <v>15092</v>
      </c>
    </row>
    <row r="61" spans="1:6" x14ac:dyDescent="0.35">
      <c r="A61">
        <v>53020</v>
      </c>
      <c r="B61" t="s">
        <v>3</v>
      </c>
      <c r="C61" t="s">
        <v>335</v>
      </c>
      <c r="D61">
        <v>21761</v>
      </c>
      <c r="E61">
        <v>28096</v>
      </c>
      <c r="F61">
        <v>16193</v>
      </c>
    </row>
    <row r="62" spans="1:6" x14ac:dyDescent="0.35">
      <c r="A62">
        <v>53028</v>
      </c>
      <c r="B62" t="s">
        <v>3</v>
      </c>
      <c r="C62" t="s">
        <v>336</v>
      </c>
      <c r="D62">
        <v>22561</v>
      </c>
      <c r="E62">
        <v>28746</v>
      </c>
      <c r="F62">
        <v>16348</v>
      </c>
    </row>
    <row r="63" spans="1:6" x14ac:dyDescent="0.35">
      <c r="A63">
        <v>53039</v>
      </c>
      <c r="B63" t="s">
        <v>3</v>
      </c>
      <c r="C63" t="s">
        <v>337</v>
      </c>
      <c r="D63">
        <v>23279</v>
      </c>
      <c r="E63">
        <v>30112</v>
      </c>
      <c r="F63">
        <v>16994</v>
      </c>
    </row>
    <row r="64" spans="1:6" x14ac:dyDescent="0.35">
      <c r="A64">
        <v>53044</v>
      </c>
      <c r="B64" t="s">
        <v>3</v>
      </c>
      <c r="C64" t="s">
        <v>338</v>
      </c>
      <c r="D64">
        <v>32175</v>
      </c>
      <c r="E64">
        <v>42121</v>
      </c>
      <c r="F64">
        <v>21521</v>
      </c>
    </row>
    <row r="65" spans="1:6" x14ac:dyDescent="0.35">
      <c r="A65">
        <v>53046</v>
      </c>
      <c r="B65" t="s">
        <v>3</v>
      </c>
      <c r="C65" t="s">
        <v>339</v>
      </c>
      <c r="D65">
        <v>27681</v>
      </c>
      <c r="E65">
        <v>36086</v>
      </c>
      <c r="F65">
        <v>19162</v>
      </c>
    </row>
    <row r="66" spans="1:6" x14ac:dyDescent="0.35">
      <c r="A66">
        <v>53053</v>
      </c>
      <c r="B66" t="s">
        <v>3</v>
      </c>
      <c r="C66" t="s">
        <v>340</v>
      </c>
      <c r="D66">
        <v>23203</v>
      </c>
      <c r="E66">
        <v>30846</v>
      </c>
      <c r="F66">
        <v>17077</v>
      </c>
    </row>
    <row r="67" spans="1:6" x14ac:dyDescent="0.35">
      <c r="A67">
        <v>53065</v>
      </c>
      <c r="B67" t="s">
        <v>3</v>
      </c>
      <c r="C67" t="s">
        <v>341</v>
      </c>
      <c r="D67">
        <v>21257</v>
      </c>
      <c r="E67">
        <v>26308</v>
      </c>
      <c r="F67">
        <v>14786</v>
      </c>
    </row>
    <row r="68" spans="1:6" x14ac:dyDescent="0.35">
      <c r="A68">
        <v>53068</v>
      </c>
      <c r="B68" t="s">
        <v>3</v>
      </c>
      <c r="C68" t="s">
        <v>342</v>
      </c>
      <c r="D68">
        <v>21353</v>
      </c>
      <c r="E68">
        <v>27317</v>
      </c>
      <c r="F68">
        <v>15827</v>
      </c>
    </row>
    <row r="69" spans="1:6" x14ac:dyDescent="0.35">
      <c r="A69">
        <v>53070</v>
      </c>
      <c r="B69" t="s">
        <v>3</v>
      </c>
      <c r="C69" t="s">
        <v>343</v>
      </c>
      <c r="D69">
        <v>24807</v>
      </c>
      <c r="E69">
        <v>31767</v>
      </c>
      <c r="F69">
        <v>18500</v>
      </c>
    </row>
    <row r="70" spans="1:6" x14ac:dyDescent="0.35">
      <c r="A70">
        <v>53082</v>
      </c>
      <c r="B70" t="s">
        <v>3</v>
      </c>
      <c r="C70" t="s">
        <v>344</v>
      </c>
      <c r="D70">
        <v>20787</v>
      </c>
      <c r="E70">
        <v>25797</v>
      </c>
      <c r="F70">
        <v>14197</v>
      </c>
    </row>
    <row r="71" spans="1:6" x14ac:dyDescent="0.35">
      <c r="A71">
        <v>53083</v>
      </c>
      <c r="B71" t="s">
        <v>3</v>
      </c>
      <c r="C71" t="s">
        <v>345</v>
      </c>
      <c r="D71">
        <v>26345</v>
      </c>
      <c r="E71">
        <v>33924</v>
      </c>
      <c r="F71">
        <v>19739</v>
      </c>
    </row>
    <row r="72" spans="1:6" x14ac:dyDescent="0.35">
      <c r="A72">
        <v>53084</v>
      </c>
      <c r="B72" t="s">
        <v>3</v>
      </c>
      <c r="C72" t="s">
        <v>346</v>
      </c>
      <c r="D72">
        <v>27465</v>
      </c>
      <c r="E72">
        <v>35557</v>
      </c>
      <c r="F72">
        <v>20454</v>
      </c>
    </row>
    <row r="73" spans="1:6" x14ac:dyDescent="0.35">
      <c r="A73">
        <v>55000</v>
      </c>
      <c r="B73" t="s">
        <v>607</v>
      </c>
      <c r="C73" t="s">
        <v>349</v>
      </c>
      <c r="D73">
        <v>25710</v>
      </c>
      <c r="E73">
        <v>33945</v>
      </c>
      <c r="F73">
        <v>18713</v>
      </c>
    </row>
    <row r="74" spans="1:6" x14ac:dyDescent="0.35">
      <c r="A74">
        <v>55004</v>
      </c>
      <c r="B74" t="s">
        <v>3</v>
      </c>
      <c r="C74" t="s">
        <v>613</v>
      </c>
      <c r="D74">
        <v>26811</v>
      </c>
      <c r="E74">
        <v>35425</v>
      </c>
      <c r="F74">
        <v>19629</v>
      </c>
    </row>
    <row r="75" spans="1:6" x14ac:dyDescent="0.35">
      <c r="A75">
        <v>55035</v>
      </c>
      <c r="B75" t="s">
        <v>3</v>
      </c>
      <c r="C75" t="s">
        <v>614</v>
      </c>
      <c r="D75">
        <v>27521</v>
      </c>
      <c r="E75">
        <v>35871</v>
      </c>
      <c r="F75">
        <v>19993</v>
      </c>
    </row>
    <row r="76" spans="1:6" x14ac:dyDescent="0.35">
      <c r="A76">
        <v>55040</v>
      </c>
      <c r="B76" t="s">
        <v>3</v>
      </c>
      <c r="C76" t="s">
        <v>349</v>
      </c>
      <c r="D76">
        <v>26359</v>
      </c>
      <c r="E76">
        <v>34739</v>
      </c>
      <c r="F76">
        <v>18703</v>
      </c>
    </row>
    <row r="77" spans="1:6" x14ac:dyDescent="0.35">
      <c r="A77">
        <v>55050</v>
      </c>
      <c r="B77" t="s">
        <v>3</v>
      </c>
      <c r="C77" t="s">
        <v>615</v>
      </c>
      <c r="D77">
        <v>26462</v>
      </c>
      <c r="E77">
        <v>34324</v>
      </c>
      <c r="F77">
        <v>19122</v>
      </c>
    </row>
    <row r="78" spans="1:6" x14ac:dyDescent="0.35">
      <c r="A78">
        <v>55085</v>
      </c>
      <c r="B78" t="s">
        <v>3</v>
      </c>
      <c r="C78" t="s">
        <v>351</v>
      </c>
      <c r="D78">
        <v>26634</v>
      </c>
      <c r="E78">
        <v>37134</v>
      </c>
      <c r="F78">
        <v>21137</v>
      </c>
    </row>
    <row r="79" spans="1:6" x14ac:dyDescent="0.35">
      <c r="A79">
        <v>55086</v>
      </c>
      <c r="B79" t="s">
        <v>3</v>
      </c>
      <c r="C79" t="s">
        <v>352</v>
      </c>
      <c r="D79">
        <v>22994</v>
      </c>
      <c r="E79">
        <v>29089</v>
      </c>
      <c r="F79">
        <v>16007</v>
      </c>
    </row>
    <row r="80" spans="1:6" x14ac:dyDescent="0.35">
      <c r="A80">
        <v>56000</v>
      </c>
      <c r="B80" t="s">
        <v>607</v>
      </c>
      <c r="C80" t="s">
        <v>361</v>
      </c>
      <c r="D80">
        <v>24839</v>
      </c>
      <c r="E80">
        <v>32356</v>
      </c>
      <c r="F80">
        <v>18457</v>
      </c>
    </row>
    <row r="81" spans="1:6" x14ac:dyDescent="0.35">
      <c r="A81">
        <v>56001</v>
      </c>
      <c r="B81" t="s">
        <v>3</v>
      </c>
      <c r="C81" t="s">
        <v>353</v>
      </c>
      <c r="D81">
        <v>23220</v>
      </c>
      <c r="E81">
        <v>29026</v>
      </c>
      <c r="F81">
        <v>16443</v>
      </c>
    </row>
    <row r="82" spans="1:6" x14ac:dyDescent="0.35">
      <c r="A82">
        <v>56005</v>
      </c>
      <c r="B82" t="s">
        <v>3</v>
      </c>
      <c r="C82" t="s">
        <v>354</v>
      </c>
      <c r="D82">
        <v>23731</v>
      </c>
      <c r="E82">
        <v>31512</v>
      </c>
      <c r="F82">
        <v>18239</v>
      </c>
    </row>
    <row r="83" spans="1:6" x14ac:dyDescent="0.35">
      <c r="A83">
        <v>56016</v>
      </c>
      <c r="B83" t="s">
        <v>3</v>
      </c>
      <c r="C83" t="s">
        <v>355</v>
      </c>
      <c r="D83">
        <v>22458</v>
      </c>
      <c r="E83">
        <v>28844</v>
      </c>
      <c r="F83">
        <v>16472</v>
      </c>
    </row>
    <row r="84" spans="1:6" x14ac:dyDescent="0.35">
      <c r="A84">
        <v>56022</v>
      </c>
      <c r="B84" t="s">
        <v>3</v>
      </c>
      <c r="C84" t="s">
        <v>356</v>
      </c>
      <c r="D84">
        <v>22965</v>
      </c>
      <c r="E84">
        <v>28883</v>
      </c>
      <c r="F84">
        <v>16260</v>
      </c>
    </row>
    <row r="85" spans="1:6" x14ac:dyDescent="0.35">
      <c r="A85">
        <v>56029</v>
      </c>
      <c r="B85" t="s">
        <v>3</v>
      </c>
      <c r="C85" t="s">
        <v>357</v>
      </c>
      <c r="D85">
        <v>22118</v>
      </c>
      <c r="E85">
        <v>28784</v>
      </c>
      <c r="F85">
        <v>16728</v>
      </c>
    </row>
    <row r="86" spans="1:6" x14ac:dyDescent="0.35">
      <c r="A86">
        <v>56044</v>
      </c>
      <c r="B86" t="s">
        <v>3</v>
      </c>
      <c r="C86" t="s">
        <v>358</v>
      </c>
      <c r="D86">
        <v>27435</v>
      </c>
      <c r="E86">
        <v>36006</v>
      </c>
      <c r="F86">
        <v>20433</v>
      </c>
    </row>
    <row r="87" spans="1:6" x14ac:dyDescent="0.35">
      <c r="A87">
        <v>56049</v>
      </c>
      <c r="B87" t="s">
        <v>3</v>
      </c>
      <c r="C87" t="s">
        <v>359</v>
      </c>
      <c r="D87">
        <v>24490</v>
      </c>
      <c r="E87">
        <v>31428</v>
      </c>
      <c r="F87">
        <v>17126</v>
      </c>
    </row>
    <row r="88" spans="1:6" x14ac:dyDescent="0.35">
      <c r="A88">
        <v>56051</v>
      </c>
      <c r="B88" t="s">
        <v>3</v>
      </c>
      <c r="C88" t="s">
        <v>360</v>
      </c>
      <c r="D88">
        <v>21708</v>
      </c>
      <c r="E88">
        <v>27445</v>
      </c>
      <c r="F88">
        <v>14885</v>
      </c>
    </row>
    <row r="89" spans="1:6" x14ac:dyDescent="0.35">
      <c r="A89">
        <v>56078</v>
      </c>
      <c r="B89" t="s">
        <v>3</v>
      </c>
      <c r="C89" t="s">
        <v>361</v>
      </c>
      <c r="D89">
        <v>26663</v>
      </c>
      <c r="E89">
        <v>34655</v>
      </c>
      <c r="F89">
        <v>20204</v>
      </c>
    </row>
    <row r="90" spans="1:6" x14ac:dyDescent="0.35">
      <c r="A90">
        <v>56086</v>
      </c>
      <c r="B90" t="s">
        <v>3</v>
      </c>
      <c r="C90" t="s">
        <v>362</v>
      </c>
      <c r="D90">
        <v>30620</v>
      </c>
      <c r="E90">
        <v>40349</v>
      </c>
      <c r="F90">
        <v>23358</v>
      </c>
    </row>
    <row r="91" spans="1:6" x14ac:dyDescent="0.35">
      <c r="A91">
        <v>56088</v>
      </c>
      <c r="B91" t="s">
        <v>3</v>
      </c>
      <c r="C91" t="s">
        <v>363</v>
      </c>
      <c r="D91">
        <v>23920</v>
      </c>
      <c r="E91">
        <v>30633</v>
      </c>
      <c r="F91">
        <v>17391</v>
      </c>
    </row>
    <row r="92" spans="1:6" x14ac:dyDescent="0.35">
      <c r="A92">
        <v>57000</v>
      </c>
      <c r="B92" t="s">
        <v>607</v>
      </c>
      <c r="C92" t="s">
        <v>616</v>
      </c>
      <c r="D92">
        <v>24100</v>
      </c>
      <c r="E92">
        <v>30994</v>
      </c>
      <c r="F92">
        <v>17589</v>
      </c>
    </row>
    <row r="93" spans="1:6" x14ac:dyDescent="0.35">
      <c r="A93">
        <v>57003</v>
      </c>
      <c r="B93" t="s">
        <v>3</v>
      </c>
      <c r="C93" t="s">
        <v>364</v>
      </c>
      <c r="D93">
        <v>23643</v>
      </c>
      <c r="E93">
        <v>29437</v>
      </c>
      <c r="F93">
        <v>17270</v>
      </c>
    </row>
    <row r="94" spans="1:6" x14ac:dyDescent="0.35">
      <c r="A94">
        <v>57018</v>
      </c>
      <c r="B94" t="s">
        <v>3</v>
      </c>
      <c r="C94" t="s">
        <v>365</v>
      </c>
      <c r="D94">
        <v>26866</v>
      </c>
      <c r="E94">
        <v>33193</v>
      </c>
      <c r="F94">
        <v>18649</v>
      </c>
    </row>
    <row r="95" spans="1:6" x14ac:dyDescent="0.35">
      <c r="A95">
        <v>57027</v>
      </c>
      <c r="B95" t="s">
        <v>3</v>
      </c>
      <c r="C95" t="s">
        <v>366</v>
      </c>
      <c r="D95">
        <v>25432</v>
      </c>
      <c r="E95">
        <v>33158</v>
      </c>
      <c r="F95">
        <v>18151</v>
      </c>
    </row>
    <row r="96" spans="1:6" x14ac:dyDescent="0.35">
      <c r="A96">
        <v>57062</v>
      </c>
      <c r="B96" t="s">
        <v>3</v>
      </c>
      <c r="C96" t="s">
        <v>367</v>
      </c>
      <c r="D96">
        <v>24895</v>
      </c>
      <c r="E96">
        <v>32411</v>
      </c>
      <c r="F96">
        <v>18688</v>
      </c>
    </row>
    <row r="97" spans="1:6" x14ac:dyDescent="0.35">
      <c r="A97">
        <v>57064</v>
      </c>
      <c r="B97" t="s">
        <v>3</v>
      </c>
      <c r="C97" t="s">
        <v>368</v>
      </c>
      <c r="D97">
        <v>23622</v>
      </c>
      <c r="E97">
        <v>29728</v>
      </c>
      <c r="F97">
        <v>17083</v>
      </c>
    </row>
    <row r="98" spans="1:6" x14ac:dyDescent="0.35">
      <c r="A98">
        <v>57072</v>
      </c>
      <c r="B98" t="s">
        <v>3</v>
      </c>
      <c r="C98" t="s">
        <v>369</v>
      </c>
      <c r="D98">
        <v>25613</v>
      </c>
      <c r="E98">
        <v>32112</v>
      </c>
      <c r="F98">
        <v>18248</v>
      </c>
    </row>
    <row r="99" spans="1:6" x14ac:dyDescent="0.35">
      <c r="A99">
        <v>57081</v>
      </c>
      <c r="B99" t="s">
        <v>3</v>
      </c>
      <c r="C99" t="s">
        <v>370</v>
      </c>
      <c r="D99">
        <v>24054</v>
      </c>
      <c r="E99">
        <v>31871</v>
      </c>
      <c r="F99">
        <v>18600</v>
      </c>
    </row>
    <row r="100" spans="1:6" x14ac:dyDescent="0.35">
      <c r="A100">
        <v>57093</v>
      </c>
      <c r="B100" t="s">
        <v>3</v>
      </c>
      <c r="C100" t="s">
        <v>371</v>
      </c>
      <c r="D100">
        <v>25203</v>
      </c>
      <c r="E100">
        <v>32000</v>
      </c>
      <c r="F100">
        <v>18291</v>
      </c>
    </row>
    <row r="101" spans="1:6" x14ac:dyDescent="0.35">
      <c r="A101">
        <v>57094</v>
      </c>
      <c r="B101" t="s">
        <v>3</v>
      </c>
      <c r="C101" t="s">
        <v>372</v>
      </c>
      <c r="D101">
        <v>25132</v>
      </c>
      <c r="E101">
        <v>32440</v>
      </c>
      <c r="F101">
        <v>18624</v>
      </c>
    </row>
    <row r="102" spans="1:6" x14ac:dyDescent="0.35">
      <c r="A102">
        <v>57095</v>
      </c>
      <c r="B102" t="s">
        <v>3</v>
      </c>
      <c r="C102" t="s">
        <v>373</v>
      </c>
      <c r="D102">
        <v>27703</v>
      </c>
      <c r="E102">
        <v>35829</v>
      </c>
      <c r="F102">
        <v>19696</v>
      </c>
    </row>
    <row r="103" spans="1:6" x14ac:dyDescent="0.35">
      <c r="A103">
        <v>57096</v>
      </c>
      <c r="B103" t="s">
        <v>3</v>
      </c>
      <c r="C103" t="s">
        <v>374</v>
      </c>
      <c r="D103">
        <v>23325</v>
      </c>
      <c r="E103">
        <v>29605</v>
      </c>
      <c r="F103">
        <v>16214</v>
      </c>
    </row>
    <row r="104" spans="1:6" x14ac:dyDescent="0.35">
      <c r="A104">
        <v>57097</v>
      </c>
      <c r="B104" t="s">
        <v>3</v>
      </c>
      <c r="C104" t="s">
        <v>375</v>
      </c>
      <c r="D104">
        <v>23581</v>
      </c>
      <c r="E104">
        <v>28560</v>
      </c>
      <c r="F104">
        <v>16073</v>
      </c>
    </row>
    <row r="105" spans="1:6" x14ac:dyDescent="0.35">
      <c r="A105">
        <v>58000</v>
      </c>
      <c r="B105" t="s">
        <v>607</v>
      </c>
      <c r="C105" t="s">
        <v>376</v>
      </c>
      <c r="D105">
        <v>22698</v>
      </c>
      <c r="E105">
        <v>29130</v>
      </c>
      <c r="F105">
        <v>16432</v>
      </c>
    </row>
    <row r="106" spans="1:6" x14ac:dyDescent="0.35">
      <c r="A106">
        <v>58001</v>
      </c>
      <c r="B106" t="s">
        <v>3</v>
      </c>
      <c r="C106" t="s">
        <v>376</v>
      </c>
      <c r="D106">
        <v>22212</v>
      </c>
      <c r="E106">
        <v>28235</v>
      </c>
      <c r="F106">
        <v>15590</v>
      </c>
    </row>
    <row r="107" spans="1:6" x14ac:dyDescent="0.35">
      <c r="A107">
        <v>58002</v>
      </c>
      <c r="B107" t="s">
        <v>3</v>
      </c>
      <c r="C107" t="s">
        <v>377</v>
      </c>
      <c r="D107">
        <v>23128</v>
      </c>
      <c r="E107">
        <v>29837</v>
      </c>
      <c r="F107">
        <v>17430</v>
      </c>
    </row>
    <row r="108" spans="1:6" x14ac:dyDescent="0.35">
      <c r="A108">
        <v>58003</v>
      </c>
      <c r="B108" t="s">
        <v>3</v>
      </c>
      <c r="C108" t="s">
        <v>378</v>
      </c>
      <c r="D108">
        <v>25710</v>
      </c>
      <c r="E108">
        <v>34474</v>
      </c>
      <c r="F108">
        <v>19180</v>
      </c>
    </row>
    <row r="109" spans="1:6" x14ac:dyDescent="0.35">
      <c r="A109">
        <v>58004</v>
      </c>
      <c r="B109" t="s">
        <v>3</v>
      </c>
      <c r="C109" t="s">
        <v>379</v>
      </c>
      <c r="D109">
        <v>22928</v>
      </c>
      <c r="E109">
        <v>29393</v>
      </c>
      <c r="F109">
        <v>17125</v>
      </c>
    </row>
    <row r="110" spans="1:6" x14ac:dyDescent="0.35">
      <c r="A110">
        <v>60000</v>
      </c>
      <c r="B110" t="s">
        <v>605</v>
      </c>
      <c r="C110" t="s">
        <v>409</v>
      </c>
      <c r="D110">
        <v>24581</v>
      </c>
      <c r="E110">
        <v>32210</v>
      </c>
      <c r="F110">
        <v>18233</v>
      </c>
    </row>
    <row r="111" spans="1:6" x14ac:dyDescent="0.35">
      <c r="A111">
        <v>61000</v>
      </c>
      <c r="B111" t="s">
        <v>607</v>
      </c>
      <c r="C111" t="s">
        <v>386</v>
      </c>
      <c r="D111">
        <v>26365</v>
      </c>
      <c r="E111">
        <v>34953</v>
      </c>
      <c r="F111">
        <v>19933</v>
      </c>
    </row>
    <row r="112" spans="1:6" x14ac:dyDescent="0.35">
      <c r="A112">
        <v>61003</v>
      </c>
      <c r="B112" t="s">
        <v>3</v>
      </c>
      <c r="C112" t="s">
        <v>380</v>
      </c>
      <c r="D112">
        <v>25193</v>
      </c>
      <c r="E112">
        <v>31424</v>
      </c>
      <c r="F112">
        <v>17991</v>
      </c>
    </row>
    <row r="113" spans="1:6" x14ac:dyDescent="0.35">
      <c r="A113">
        <v>61010</v>
      </c>
      <c r="B113" t="s">
        <v>3</v>
      </c>
      <c r="C113" t="s">
        <v>381</v>
      </c>
      <c r="D113">
        <v>31410</v>
      </c>
      <c r="E113">
        <v>41506</v>
      </c>
      <c r="F113">
        <v>22275</v>
      </c>
    </row>
    <row r="114" spans="1:6" x14ac:dyDescent="0.35">
      <c r="A114">
        <v>61012</v>
      </c>
      <c r="B114" t="s">
        <v>3</v>
      </c>
      <c r="C114" t="s">
        <v>382</v>
      </c>
      <c r="D114">
        <v>27588</v>
      </c>
      <c r="E114">
        <v>35681</v>
      </c>
      <c r="F114">
        <v>19671</v>
      </c>
    </row>
    <row r="115" spans="1:6" x14ac:dyDescent="0.35">
      <c r="A115">
        <v>61019</v>
      </c>
      <c r="B115" t="s">
        <v>3</v>
      </c>
      <c r="C115" t="s">
        <v>383</v>
      </c>
      <c r="D115">
        <v>27565</v>
      </c>
      <c r="E115">
        <v>36048</v>
      </c>
      <c r="F115">
        <v>20539</v>
      </c>
    </row>
    <row r="116" spans="1:6" x14ac:dyDescent="0.35">
      <c r="A116">
        <v>61024</v>
      </c>
      <c r="B116" t="s">
        <v>3</v>
      </c>
      <c r="C116" t="s">
        <v>384</v>
      </c>
      <c r="D116">
        <v>24691</v>
      </c>
      <c r="E116">
        <v>31939</v>
      </c>
      <c r="F116">
        <v>18932</v>
      </c>
    </row>
    <row r="117" spans="1:6" x14ac:dyDescent="0.35">
      <c r="A117">
        <v>61028</v>
      </c>
      <c r="B117" t="s">
        <v>3</v>
      </c>
      <c r="C117" t="s">
        <v>385</v>
      </c>
      <c r="D117">
        <v>31251</v>
      </c>
      <c r="E117">
        <v>40465</v>
      </c>
      <c r="F117">
        <v>21255</v>
      </c>
    </row>
    <row r="118" spans="1:6" x14ac:dyDescent="0.35">
      <c r="A118">
        <v>61031</v>
      </c>
      <c r="B118" t="s">
        <v>3</v>
      </c>
      <c r="C118" t="s">
        <v>386</v>
      </c>
      <c r="D118">
        <v>22544</v>
      </c>
      <c r="E118">
        <v>30086</v>
      </c>
      <c r="F118">
        <v>18148</v>
      </c>
    </row>
    <row r="119" spans="1:6" x14ac:dyDescent="0.35">
      <c r="A119">
        <v>61039</v>
      </c>
      <c r="B119" t="s">
        <v>3</v>
      </c>
      <c r="C119" t="s">
        <v>387</v>
      </c>
      <c r="D119">
        <v>28482</v>
      </c>
      <c r="E119">
        <v>35950</v>
      </c>
      <c r="F119">
        <v>20102</v>
      </c>
    </row>
    <row r="120" spans="1:6" x14ac:dyDescent="0.35">
      <c r="A120">
        <v>61041</v>
      </c>
      <c r="B120" t="s">
        <v>3</v>
      </c>
      <c r="C120" t="s">
        <v>388</v>
      </c>
      <c r="D120">
        <v>29737</v>
      </c>
      <c r="E120">
        <v>38573</v>
      </c>
      <c r="F120">
        <v>21654</v>
      </c>
    </row>
    <row r="121" spans="1:6" x14ac:dyDescent="0.35">
      <c r="A121">
        <v>61043</v>
      </c>
      <c r="B121" t="s">
        <v>3</v>
      </c>
      <c r="C121" t="s">
        <v>389</v>
      </c>
      <c r="D121">
        <v>31367</v>
      </c>
      <c r="E121">
        <v>44325</v>
      </c>
      <c r="F121">
        <v>25057</v>
      </c>
    </row>
    <row r="122" spans="1:6" x14ac:dyDescent="0.35">
      <c r="A122">
        <v>61048</v>
      </c>
      <c r="B122" t="s">
        <v>3</v>
      </c>
      <c r="C122" t="s">
        <v>390</v>
      </c>
      <c r="D122">
        <v>27002</v>
      </c>
      <c r="E122">
        <v>34795</v>
      </c>
      <c r="F122">
        <v>19677</v>
      </c>
    </row>
    <row r="123" spans="1:6" x14ac:dyDescent="0.35">
      <c r="A123">
        <v>61063</v>
      </c>
      <c r="B123" t="s">
        <v>3</v>
      </c>
      <c r="C123" t="s">
        <v>391</v>
      </c>
      <c r="D123">
        <v>31594</v>
      </c>
      <c r="E123">
        <v>41411</v>
      </c>
      <c r="F123">
        <v>22558</v>
      </c>
    </row>
    <row r="124" spans="1:6" x14ac:dyDescent="0.35">
      <c r="A124">
        <v>61068</v>
      </c>
      <c r="B124" t="s">
        <v>3</v>
      </c>
      <c r="C124" t="s">
        <v>392</v>
      </c>
      <c r="D124">
        <v>28100</v>
      </c>
      <c r="E124">
        <v>37371</v>
      </c>
      <c r="F124">
        <v>20806</v>
      </c>
    </row>
    <row r="125" spans="1:6" x14ac:dyDescent="0.35">
      <c r="A125">
        <v>61072</v>
      </c>
      <c r="B125" t="s">
        <v>3</v>
      </c>
      <c r="C125" t="s">
        <v>393</v>
      </c>
      <c r="D125">
        <v>27211</v>
      </c>
      <c r="E125">
        <v>35992</v>
      </c>
      <c r="F125">
        <v>20496</v>
      </c>
    </row>
    <row r="126" spans="1:6" x14ac:dyDescent="0.35">
      <c r="A126">
        <v>61079</v>
      </c>
      <c r="B126" t="s">
        <v>3</v>
      </c>
      <c r="C126" t="s">
        <v>394</v>
      </c>
      <c r="D126">
        <v>28406</v>
      </c>
      <c r="E126">
        <v>37896</v>
      </c>
      <c r="F126">
        <v>21268</v>
      </c>
    </row>
    <row r="127" spans="1:6" x14ac:dyDescent="0.35">
      <c r="A127">
        <v>61080</v>
      </c>
      <c r="B127" t="s">
        <v>3</v>
      </c>
      <c r="C127" t="s">
        <v>395</v>
      </c>
      <c r="D127">
        <v>24162</v>
      </c>
      <c r="E127">
        <v>29803</v>
      </c>
      <c r="F127">
        <v>17055</v>
      </c>
    </row>
    <row r="128" spans="1:6" x14ac:dyDescent="0.35">
      <c r="A128">
        <v>61081</v>
      </c>
      <c r="B128" t="s">
        <v>3</v>
      </c>
      <c r="C128" t="s">
        <v>396</v>
      </c>
      <c r="D128">
        <v>27784</v>
      </c>
      <c r="E128">
        <v>37170</v>
      </c>
      <c r="F128">
        <v>21250</v>
      </c>
    </row>
    <row r="129" spans="1:6" x14ac:dyDescent="0.35">
      <c r="A129">
        <v>62000</v>
      </c>
      <c r="B129" t="s">
        <v>607</v>
      </c>
      <c r="C129" t="s">
        <v>409</v>
      </c>
      <c r="D129">
        <v>23615</v>
      </c>
      <c r="E129">
        <v>30815</v>
      </c>
      <c r="F129">
        <v>17525</v>
      </c>
    </row>
    <row r="130" spans="1:6" x14ac:dyDescent="0.35">
      <c r="A130">
        <v>62003</v>
      </c>
      <c r="B130" t="s">
        <v>3</v>
      </c>
      <c r="C130" t="s">
        <v>397</v>
      </c>
      <c r="D130">
        <v>24420</v>
      </c>
      <c r="E130">
        <v>30463</v>
      </c>
      <c r="F130">
        <v>17151</v>
      </c>
    </row>
    <row r="131" spans="1:6" x14ac:dyDescent="0.35">
      <c r="A131">
        <v>62006</v>
      </c>
      <c r="B131" t="s">
        <v>3</v>
      </c>
      <c r="C131" t="s">
        <v>398</v>
      </c>
      <c r="D131">
        <v>27370</v>
      </c>
      <c r="E131">
        <v>35284</v>
      </c>
      <c r="F131">
        <v>20729</v>
      </c>
    </row>
    <row r="132" spans="1:6" x14ac:dyDescent="0.35">
      <c r="A132">
        <v>62009</v>
      </c>
      <c r="B132" t="s">
        <v>3</v>
      </c>
      <c r="C132" t="s">
        <v>399</v>
      </c>
      <c r="D132">
        <v>25162</v>
      </c>
      <c r="E132">
        <v>33534</v>
      </c>
      <c r="F132">
        <v>19498</v>
      </c>
    </row>
    <row r="133" spans="1:6" x14ac:dyDescent="0.35">
      <c r="A133">
        <v>62011</v>
      </c>
      <c r="B133" t="s">
        <v>3</v>
      </c>
      <c r="C133" t="s">
        <v>400</v>
      </c>
      <c r="D133">
        <v>26590</v>
      </c>
      <c r="E133">
        <v>33734</v>
      </c>
      <c r="F133">
        <v>19470</v>
      </c>
    </row>
    <row r="134" spans="1:6" x14ac:dyDescent="0.35">
      <c r="A134">
        <v>62015</v>
      </c>
      <c r="B134" t="s">
        <v>3</v>
      </c>
      <c r="C134" t="s">
        <v>401</v>
      </c>
      <c r="D134">
        <v>24085</v>
      </c>
      <c r="E134">
        <v>30727</v>
      </c>
      <c r="F134">
        <v>17442</v>
      </c>
    </row>
    <row r="135" spans="1:6" x14ac:dyDescent="0.35">
      <c r="A135">
        <v>62022</v>
      </c>
      <c r="B135" t="s">
        <v>3</v>
      </c>
      <c r="C135" t="s">
        <v>402</v>
      </c>
      <c r="D135">
        <v>29028</v>
      </c>
      <c r="E135">
        <v>42942</v>
      </c>
      <c r="F135">
        <v>25362</v>
      </c>
    </row>
    <row r="136" spans="1:6" x14ac:dyDescent="0.35">
      <c r="A136">
        <v>62026</v>
      </c>
      <c r="B136" t="s">
        <v>3</v>
      </c>
      <c r="C136" t="s">
        <v>403</v>
      </c>
      <c r="D136">
        <v>24236</v>
      </c>
      <c r="E136">
        <v>30876</v>
      </c>
      <c r="F136">
        <v>17727</v>
      </c>
    </row>
    <row r="137" spans="1:6" x14ac:dyDescent="0.35">
      <c r="A137">
        <v>62027</v>
      </c>
      <c r="B137" t="s">
        <v>3</v>
      </c>
      <c r="C137" t="s">
        <v>404</v>
      </c>
      <c r="D137">
        <v>29938</v>
      </c>
      <c r="E137">
        <v>38119</v>
      </c>
      <c r="F137">
        <v>21544</v>
      </c>
    </row>
    <row r="138" spans="1:6" x14ac:dyDescent="0.35">
      <c r="A138">
        <v>62032</v>
      </c>
      <c r="B138" t="s">
        <v>3</v>
      </c>
      <c r="C138" t="s">
        <v>405</v>
      </c>
      <c r="D138">
        <v>28642</v>
      </c>
      <c r="E138">
        <v>38854</v>
      </c>
      <c r="F138">
        <v>23095</v>
      </c>
    </row>
    <row r="139" spans="1:6" x14ac:dyDescent="0.35">
      <c r="A139">
        <v>62038</v>
      </c>
      <c r="B139" t="s">
        <v>3</v>
      </c>
      <c r="C139" t="s">
        <v>406</v>
      </c>
      <c r="D139">
        <v>24541</v>
      </c>
      <c r="E139">
        <v>31329</v>
      </c>
      <c r="F139">
        <v>18387</v>
      </c>
    </row>
    <row r="140" spans="1:6" x14ac:dyDescent="0.35">
      <c r="A140">
        <v>62051</v>
      </c>
      <c r="B140" t="s">
        <v>3</v>
      </c>
      <c r="C140" t="s">
        <v>407</v>
      </c>
      <c r="D140">
        <v>22589</v>
      </c>
      <c r="E140">
        <v>27725</v>
      </c>
      <c r="F140">
        <v>15476</v>
      </c>
    </row>
    <row r="141" spans="1:6" x14ac:dyDescent="0.35">
      <c r="A141">
        <v>62060</v>
      </c>
      <c r="B141" t="s">
        <v>3</v>
      </c>
      <c r="C141" t="s">
        <v>408</v>
      </c>
      <c r="D141">
        <v>29780</v>
      </c>
      <c r="E141">
        <v>37453</v>
      </c>
      <c r="F141">
        <v>21182</v>
      </c>
    </row>
    <row r="142" spans="1:6" x14ac:dyDescent="0.35">
      <c r="A142">
        <v>62063</v>
      </c>
      <c r="B142" t="s">
        <v>3</v>
      </c>
      <c r="C142" t="s">
        <v>409</v>
      </c>
      <c r="D142">
        <v>21126</v>
      </c>
      <c r="E142">
        <v>27872</v>
      </c>
      <c r="F142">
        <v>15882</v>
      </c>
    </row>
    <row r="143" spans="1:6" x14ac:dyDescent="0.35">
      <c r="A143">
        <v>62079</v>
      </c>
      <c r="B143" t="s">
        <v>3</v>
      </c>
      <c r="C143" t="s">
        <v>410</v>
      </c>
      <c r="D143">
        <v>25442</v>
      </c>
      <c r="E143">
        <v>32085</v>
      </c>
      <c r="F143">
        <v>18479</v>
      </c>
    </row>
    <row r="144" spans="1:6" x14ac:dyDescent="0.35">
      <c r="A144">
        <v>62093</v>
      </c>
      <c r="B144" t="s">
        <v>3</v>
      </c>
      <c r="C144" t="s">
        <v>308</v>
      </c>
      <c r="D144">
        <v>22455</v>
      </c>
      <c r="E144">
        <v>26678</v>
      </c>
      <c r="F144">
        <v>14461</v>
      </c>
    </row>
    <row r="145" spans="1:6" x14ac:dyDescent="0.35">
      <c r="A145">
        <v>62096</v>
      </c>
      <c r="B145" t="s">
        <v>3</v>
      </c>
      <c r="C145" t="s">
        <v>411</v>
      </c>
      <c r="D145">
        <v>21632</v>
      </c>
      <c r="E145">
        <v>26833</v>
      </c>
      <c r="F145">
        <v>15004</v>
      </c>
    </row>
    <row r="146" spans="1:6" x14ac:dyDescent="0.35">
      <c r="A146">
        <v>62099</v>
      </c>
      <c r="B146" t="s">
        <v>3</v>
      </c>
      <c r="C146" t="s">
        <v>412</v>
      </c>
      <c r="D146">
        <v>26669</v>
      </c>
      <c r="E146">
        <v>34301</v>
      </c>
      <c r="F146">
        <v>19344</v>
      </c>
    </row>
    <row r="147" spans="1:6" x14ac:dyDescent="0.35">
      <c r="A147">
        <v>62100</v>
      </c>
      <c r="B147" t="s">
        <v>3</v>
      </c>
      <c r="C147" t="s">
        <v>413</v>
      </c>
      <c r="D147">
        <v>28397</v>
      </c>
      <c r="E147">
        <v>39237</v>
      </c>
      <c r="F147">
        <v>22545</v>
      </c>
    </row>
    <row r="148" spans="1:6" x14ac:dyDescent="0.35">
      <c r="A148">
        <v>62108</v>
      </c>
      <c r="B148" t="s">
        <v>3</v>
      </c>
      <c r="C148" t="s">
        <v>414</v>
      </c>
      <c r="D148">
        <v>25514</v>
      </c>
      <c r="E148">
        <v>32795</v>
      </c>
      <c r="F148">
        <v>18563</v>
      </c>
    </row>
    <row r="149" spans="1:6" x14ac:dyDescent="0.35">
      <c r="A149">
        <v>62118</v>
      </c>
      <c r="B149" t="s">
        <v>3</v>
      </c>
      <c r="C149" t="s">
        <v>415</v>
      </c>
      <c r="D149">
        <v>24067</v>
      </c>
      <c r="E149">
        <v>29519</v>
      </c>
      <c r="F149">
        <v>16388</v>
      </c>
    </row>
    <row r="150" spans="1:6" x14ac:dyDescent="0.35">
      <c r="A150">
        <v>62119</v>
      </c>
      <c r="B150" t="s">
        <v>3</v>
      </c>
      <c r="C150" t="s">
        <v>617</v>
      </c>
      <c r="D150">
        <v>28212</v>
      </c>
      <c r="E150">
        <v>36398</v>
      </c>
      <c r="F150">
        <v>21014</v>
      </c>
    </row>
    <row r="151" spans="1:6" x14ac:dyDescent="0.35">
      <c r="A151">
        <v>62120</v>
      </c>
      <c r="B151" t="s">
        <v>3</v>
      </c>
      <c r="C151" t="s">
        <v>417</v>
      </c>
      <c r="D151">
        <v>24171</v>
      </c>
      <c r="E151">
        <v>30079</v>
      </c>
      <c r="F151">
        <v>17285</v>
      </c>
    </row>
    <row r="152" spans="1:6" x14ac:dyDescent="0.35">
      <c r="A152">
        <v>62121</v>
      </c>
      <c r="B152" t="s">
        <v>3</v>
      </c>
      <c r="C152" t="s">
        <v>418</v>
      </c>
      <c r="D152">
        <v>33334</v>
      </c>
      <c r="E152">
        <v>45104</v>
      </c>
      <c r="F152">
        <v>25933</v>
      </c>
    </row>
    <row r="153" spans="1:6" x14ac:dyDescent="0.35">
      <c r="A153">
        <v>62122</v>
      </c>
      <c r="B153" t="s">
        <v>3</v>
      </c>
      <c r="C153" t="s">
        <v>419</v>
      </c>
      <c r="D153">
        <v>26290</v>
      </c>
      <c r="E153">
        <v>34409</v>
      </c>
      <c r="F153">
        <v>19539</v>
      </c>
    </row>
    <row r="154" spans="1:6" x14ac:dyDescent="0.35">
      <c r="A154">
        <v>63000</v>
      </c>
      <c r="B154" t="s">
        <v>607</v>
      </c>
      <c r="C154" t="s">
        <v>442</v>
      </c>
      <c r="D154">
        <v>25268</v>
      </c>
      <c r="E154">
        <v>32844</v>
      </c>
      <c r="F154">
        <v>18301</v>
      </c>
    </row>
    <row r="155" spans="1:6" x14ac:dyDescent="0.35">
      <c r="A155">
        <v>63001</v>
      </c>
      <c r="B155" t="s">
        <v>3</v>
      </c>
      <c r="C155" t="s">
        <v>420</v>
      </c>
      <c r="D155">
        <v>26751</v>
      </c>
      <c r="E155">
        <v>33466</v>
      </c>
      <c r="F155">
        <v>18717</v>
      </c>
    </row>
    <row r="156" spans="1:6" x14ac:dyDescent="0.35">
      <c r="A156">
        <v>63003</v>
      </c>
      <c r="B156" t="s">
        <v>3</v>
      </c>
      <c r="C156" t="s">
        <v>421</v>
      </c>
      <c r="D156">
        <v>26103</v>
      </c>
      <c r="E156">
        <v>34876</v>
      </c>
      <c r="F156">
        <v>20611</v>
      </c>
    </row>
    <row r="157" spans="1:6" x14ac:dyDescent="0.35">
      <c r="A157">
        <v>63004</v>
      </c>
      <c r="B157" t="s">
        <v>3</v>
      </c>
      <c r="C157" t="s">
        <v>422</v>
      </c>
      <c r="D157">
        <v>27807</v>
      </c>
      <c r="E157">
        <v>35286</v>
      </c>
      <c r="F157">
        <v>20157</v>
      </c>
    </row>
    <row r="158" spans="1:6" x14ac:dyDescent="0.35">
      <c r="A158">
        <v>63012</v>
      </c>
      <c r="B158" t="s">
        <v>3</v>
      </c>
      <c r="C158" t="s">
        <v>423</v>
      </c>
      <c r="D158">
        <v>26279</v>
      </c>
      <c r="E158">
        <v>32875</v>
      </c>
      <c r="F158">
        <v>18646</v>
      </c>
    </row>
    <row r="159" spans="1:6" x14ac:dyDescent="0.35">
      <c r="A159">
        <v>63013</v>
      </c>
      <c r="B159" t="s">
        <v>3</v>
      </c>
      <c r="C159" t="s">
        <v>424</v>
      </c>
      <c r="D159">
        <v>25844</v>
      </c>
      <c r="E159">
        <v>31404</v>
      </c>
      <c r="F159">
        <v>18409</v>
      </c>
    </row>
    <row r="160" spans="1:6" x14ac:dyDescent="0.35">
      <c r="A160">
        <v>63020</v>
      </c>
      <c r="B160" t="s">
        <v>3</v>
      </c>
      <c r="C160" t="s">
        <v>425</v>
      </c>
      <c r="D160">
        <v>21381</v>
      </c>
      <c r="E160">
        <v>26660</v>
      </c>
      <c r="F160">
        <v>13163</v>
      </c>
    </row>
    <row r="161" spans="1:6" x14ac:dyDescent="0.35">
      <c r="A161">
        <v>63023</v>
      </c>
      <c r="B161" t="s">
        <v>3</v>
      </c>
      <c r="C161" t="s">
        <v>426</v>
      </c>
      <c r="D161">
        <v>25492</v>
      </c>
      <c r="E161">
        <v>34172</v>
      </c>
      <c r="F161">
        <v>18966</v>
      </c>
    </row>
    <row r="162" spans="1:6" x14ac:dyDescent="0.35">
      <c r="A162">
        <v>63035</v>
      </c>
      <c r="B162" t="s">
        <v>3</v>
      </c>
      <c r="C162" t="s">
        <v>427</v>
      </c>
      <c r="D162">
        <v>27790</v>
      </c>
      <c r="E162">
        <v>36398</v>
      </c>
      <c r="F162">
        <v>20377</v>
      </c>
    </row>
    <row r="163" spans="1:6" x14ac:dyDescent="0.35">
      <c r="A163">
        <v>63038</v>
      </c>
      <c r="B163" t="s">
        <v>3</v>
      </c>
      <c r="C163" t="s">
        <v>428</v>
      </c>
      <c r="D163">
        <v>29592</v>
      </c>
      <c r="E163">
        <v>38538</v>
      </c>
      <c r="F163">
        <v>22095</v>
      </c>
    </row>
    <row r="164" spans="1:6" x14ac:dyDescent="0.35">
      <c r="A164">
        <v>63040</v>
      </c>
      <c r="B164" t="s">
        <v>3</v>
      </c>
      <c r="C164" t="s">
        <v>429</v>
      </c>
      <c r="D164">
        <v>24807</v>
      </c>
      <c r="E164">
        <v>33133</v>
      </c>
      <c r="F164">
        <v>17580</v>
      </c>
    </row>
    <row r="165" spans="1:6" x14ac:dyDescent="0.35">
      <c r="A165">
        <v>63045</v>
      </c>
      <c r="B165" t="s">
        <v>3</v>
      </c>
      <c r="C165" t="s">
        <v>430</v>
      </c>
      <c r="D165">
        <v>26194</v>
      </c>
      <c r="E165">
        <v>33715</v>
      </c>
      <c r="F165">
        <v>18977</v>
      </c>
    </row>
    <row r="166" spans="1:6" x14ac:dyDescent="0.35">
      <c r="A166">
        <v>63046</v>
      </c>
      <c r="B166" t="s">
        <v>3</v>
      </c>
      <c r="C166" t="s">
        <v>431</v>
      </c>
      <c r="D166">
        <v>24939</v>
      </c>
      <c r="E166">
        <v>32841</v>
      </c>
      <c r="F166">
        <v>18813</v>
      </c>
    </row>
    <row r="167" spans="1:6" x14ac:dyDescent="0.35">
      <c r="A167">
        <v>63048</v>
      </c>
      <c r="B167" t="s">
        <v>3</v>
      </c>
      <c r="C167" t="s">
        <v>432</v>
      </c>
      <c r="D167">
        <v>28752</v>
      </c>
      <c r="E167">
        <v>36659</v>
      </c>
      <c r="F167">
        <v>19771</v>
      </c>
    </row>
    <row r="168" spans="1:6" x14ac:dyDescent="0.35">
      <c r="A168">
        <v>63049</v>
      </c>
      <c r="B168" t="s">
        <v>3</v>
      </c>
      <c r="C168" t="s">
        <v>433</v>
      </c>
      <c r="D168">
        <v>25334</v>
      </c>
      <c r="E168">
        <v>31957</v>
      </c>
      <c r="F168">
        <v>18624</v>
      </c>
    </row>
    <row r="169" spans="1:6" x14ac:dyDescent="0.35">
      <c r="A169">
        <v>63057</v>
      </c>
      <c r="B169" t="s">
        <v>3</v>
      </c>
      <c r="C169" t="s">
        <v>434</v>
      </c>
      <c r="D169">
        <v>31720</v>
      </c>
      <c r="E169">
        <v>40211</v>
      </c>
      <c r="F169">
        <v>22801</v>
      </c>
    </row>
    <row r="170" spans="1:6" x14ac:dyDescent="0.35">
      <c r="A170">
        <v>63058</v>
      </c>
      <c r="B170" t="s">
        <v>3</v>
      </c>
      <c r="C170" t="s">
        <v>435</v>
      </c>
      <c r="D170">
        <v>24934</v>
      </c>
      <c r="E170">
        <v>31336</v>
      </c>
      <c r="F170">
        <v>17955</v>
      </c>
    </row>
    <row r="171" spans="1:6" x14ac:dyDescent="0.35">
      <c r="A171">
        <v>63061</v>
      </c>
      <c r="B171" t="s">
        <v>3</v>
      </c>
      <c r="C171" t="s">
        <v>436</v>
      </c>
      <c r="D171">
        <v>27826</v>
      </c>
      <c r="E171">
        <v>40248</v>
      </c>
      <c r="F171">
        <v>21327</v>
      </c>
    </row>
    <row r="172" spans="1:6" x14ac:dyDescent="0.35">
      <c r="A172">
        <v>63067</v>
      </c>
      <c r="B172" t="s">
        <v>3</v>
      </c>
      <c r="C172" t="s">
        <v>437</v>
      </c>
      <c r="D172">
        <v>27633</v>
      </c>
      <c r="E172">
        <v>35144</v>
      </c>
      <c r="F172">
        <v>19942</v>
      </c>
    </row>
    <row r="173" spans="1:6" x14ac:dyDescent="0.35">
      <c r="A173">
        <v>63072</v>
      </c>
      <c r="B173" t="s">
        <v>3</v>
      </c>
      <c r="C173" t="s">
        <v>438</v>
      </c>
      <c r="D173">
        <v>23177</v>
      </c>
      <c r="E173">
        <v>29948</v>
      </c>
      <c r="F173">
        <v>18829</v>
      </c>
    </row>
    <row r="174" spans="1:6" x14ac:dyDescent="0.35">
      <c r="A174">
        <v>63073</v>
      </c>
      <c r="B174" t="s">
        <v>3</v>
      </c>
      <c r="C174" t="s">
        <v>439</v>
      </c>
      <c r="D174">
        <v>25569</v>
      </c>
      <c r="E174">
        <v>32668</v>
      </c>
      <c r="F174">
        <v>18584</v>
      </c>
    </row>
    <row r="175" spans="1:6" x14ac:dyDescent="0.35">
      <c r="A175">
        <v>63075</v>
      </c>
      <c r="B175" t="s">
        <v>3</v>
      </c>
      <c r="C175" t="s">
        <v>440</v>
      </c>
      <c r="D175">
        <v>27433</v>
      </c>
      <c r="E175">
        <v>36335</v>
      </c>
      <c r="F175">
        <v>20892</v>
      </c>
    </row>
    <row r="176" spans="1:6" x14ac:dyDescent="0.35">
      <c r="A176">
        <v>63076</v>
      </c>
      <c r="B176" t="s">
        <v>3</v>
      </c>
      <c r="C176" t="s">
        <v>441</v>
      </c>
      <c r="D176">
        <v>27872</v>
      </c>
      <c r="E176">
        <v>36390</v>
      </c>
      <c r="F176">
        <v>21217</v>
      </c>
    </row>
    <row r="177" spans="1:6" x14ac:dyDescent="0.35">
      <c r="A177">
        <v>63079</v>
      </c>
      <c r="B177" t="s">
        <v>3</v>
      </c>
      <c r="C177" t="s">
        <v>442</v>
      </c>
      <c r="D177">
        <v>21676</v>
      </c>
      <c r="E177">
        <v>27958</v>
      </c>
      <c r="F177">
        <v>15091</v>
      </c>
    </row>
    <row r="178" spans="1:6" x14ac:dyDescent="0.35">
      <c r="A178">
        <v>63080</v>
      </c>
      <c r="B178" t="s">
        <v>3</v>
      </c>
      <c r="C178" t="s">
        <v>443</v>
      </c>
      <c r="D178">
        <v>26097</v>
      </c>
      <c r="E178">
        <v>32762</v>
      </c>
      <c r="F178">
        <v>18623</v>
      </c>
    </row>
    <row r="179" spans="1:6" x14ac:dyDescent="0.35">
      <c r="A179">
        <v>63084</v>
      </c>
      <c r="B179" t="s">
        <v>3</v>
      </c>
      <c r="C179" t="s">
        <v>444</v>
      </c>
      <c r="D179">
        <v>26181</v>
      </c>
      <c r="E179">
        <v>33376</v>
      </c>
      <c r="F179">
        <v>18796</v>
      </c>
    </row>
    <row r="180" spans="1:6" x14ac:dyDescent="0.35">
      <c r="A180">
        <v>63086</v>
      </c>
      <c r="B180" t="s">
        <v>3</v>
      </c>
      <c r="C180" t="s">
        <v>445</v>
      </c>
      <c r="D180">
        <v>24575</v>
      </c>
      <c r="E180">
        <v>31188</v>
      </c>
      <c r="F180">
        <v>18249</v>
      </c>
    </row>
    <row r="181" spans="1:6" x14ac:dyDescent="0.35">
      <c r="A181">
        <v>63087</v>
      </c>
      <c r="B181" t="s">
        <v>3</v>
      </c>
      <c r="C181" t="s">
        <v>446</v>
      </c>
      <c r="D181">
        <v>28782</v>
      </c>
      <c r="E181">
        <v>34425</v>
      </c>
      <c r="F181">
        <v>18664</v>
      </c>
    </row>
    <row r="182" spans="1:6" x14ac:dyDescent="0.35">
      <c r="A182">
        <v>63088</v>
      </c>
      <c r="B182" t="s">
        <v>3</v>
      </c>
      <c r="C182" t="s">
        <v>447</v>
      </c>
      <c r="D182">
        <v>25521</v>
      </c>
      <c r="E182">
        <v>32100</v>
      </c>
      <c r="F182">
        <v>17978</v>
      </c>
    </row>
    <row r="183" spans="1:6" x14ac:dyDescent="0.35">
      <c r="A183">
        <v>63089</v>
      </c>
      <c r="B183" t="s">
        <v>3</v>
      </c>
      <c r="C183" t="s">
        <v>448</v>
      </c>
      <c r="D183">
        <v>29729</v>
      </c>
      <c r="E183">
        <v>39576</v>
      </c>
      <c r="F183">
        <v>21738</v>
      </c>
    </row>
    <row r="184" spans="1:6" x14ac:dyDescent="0.35">
      <c r="A184">
        <v>64000</v>
      </c>
      <c r="B184" t="s">
        <v>607</v>
      </c>
      <c r="C184" t="s">
        <v>460</v>
      </c>
      <c r="D184">
        <v>27856</v>
      </c>
      <c r="E184">
        <v>36786</v>
      </c>
      <c r="F184">
        <v>21006</v>
      </c>
    </row>
    <row r="185" spans="1:6" x14ac:dyDescent="0.35">
      <c r="A185">
        <v>64008</v>
      </c>
      <c r="B185" t="s">
        <v>3</v>
      </c>
      <c r="C185" t="s">
        <v>449</v>
      </c>
      <c r="D185">
        <v>29669</v>
      </c>
      <c r="E185">
        <v>38933</v>
      </c>
      <c r="F185">
        <v>21172</v>
      </c>
    </row>
    <row r="186" spans="1:6" x14ac:dyDescent="0.35">
      <c r="A186">
        <v>64015</v>
      </c>
      <c r="B186" t="s">
        <v>3</v>
      </c>
      <c r="C186" t="s">
        <v>450</v>
      </c>
      <c r="D186">
        <v>29614</v>
      </c>
      <c r="E186">
        <v>38251</v>
      </c>
      <c r="F186">
        <v>21085</v>
      </c>
    </row>
    <row r="187" spans="1:6" x14ac:dyDescent="0.35">
      <c r="A187">
        <v>64021</v>
      </c>
      <c r="B187" t="s">
        <v>3</v>
      </c>
      <c r="C187" t="s">
        <v>451</v>
      </c>
      <c r="D187">
        <v>29446</v>
      </c>
      <c r="E187">
        <v>38526</v>
      </c>
      <c r="F187">
        <v>22040</v>
      </c>
    </row>
    <row r="188" spans="1:6" x14ac:dyDescent="0.35">
      <c r="A188">
        <v>64023</v>
      </c>
      <c r="B188" t="s">
        <v>3</v>
      </c>
      <c r="C188" t="s">
        <v>452</v>
      </c>
      <c r="D188">
        <v>30840</v>
      </c>
      <c r="E188">
        <v>39242</v>
      </c>
      <c r="F188">
        <v>22651</v>
      </c>
    </row>
    <row r="189" spans="1:6" x14ac:dyDescent="0.35">
      <c r="A189">
        <v>64025</v>
      </c>
      <c r="B189" t="s">
        <v>3</v>
      </c>
      <c r="C189" t="s">
        <v>453</v>
      </c>
      <c r="D189">
        <v>30135</v>
      </c>
      <c r="E189">
        <v>38016</v>
      </c>
      <c r="F189">
        <v>21212</v>
      </c>
    </row>
    <row r="190" spans="1:6" x14ac:dyDescent="0.35">
      <c r="A190">
        <v>64029</v>
      </c>
      <c r="B190" t="s">
        <v>3</v>
      </c>
      <c r="C190" t="s">
        <v>454</v>
      </c>
      <c r="D190">
        <v>30471</v>
      </c>
      <c r="E190">
        <v>40729</v>
      </c>
      <c r="F190">
        <v>21901</v>
      </c>
    </row>
    <row r="191" spans="1:6" x14ac:dyDescent="0.35">
      <c r="A191">
        <v>64034</v>
      </c>
      <c r="B191" t="s">
        <v>3</v>
      </c>
      <c r="C191" t="s">
        <v>455</v>
      </c>
      <c r="D191">
        <v>27595</v>
      </c>
      <c r="E191">
        <v>36970</v>
      </c>
      <c r="F191">
        <v>21199</v>
      </c>
    </row>
    <row r="192" spans="1:6" x14ac:dyDescent="0.35">
      <c r="A192">
        <v>64047</v>
      </c>
      <c r="B192" t="s">
        <v>3</v>
      </c>
      <c r="C192" t="s">
        <v>456</v>
      </c>
      <c r="D192">
        <v>28621</v>
      </c>
      <c r="E192">
        <v>38066</v>
      </c>
      <c r="F192">
        <v>21339</v>
      </c>
    </row>
    <row r="193" spans="1:6" x14ac:dyDescent="0.35">
      <c r="A193">
        <v>64056</v>
      </c>
      <c r="B193" t="s">
        <v>3</v>
      </c>
      <c r="C193" t="s">
        <v>457</v>
      </c>
      <c r="D193">
        <v>27478</v>
      </c>
      <c r="E193">
        <v>35642</v>
      </c>
      <c r="F193">
        <v>20479</v>
      </c>
    </row>
    <row r="194" spans="1:6" x14ac:dyDescent="0.35">
      <c r="A194">
        <v>64063</v>
      </c>
      <c r="B194" t="s">
        <v>3</v>
      </c>
      <c r="C194" t="s">
        <v>458</v>
      </c>
      <c r="D194">
        <v>28978</v>
      </c>
      <c r="E194">
        <v>38153</v>
      </c>
      <c r="F194">
        <v>21634</v>
      </c>
    </row>
    <row r="195" spans="1:6" x14ac:dyDescent="0.35">
      <c r="A195">
        <v>64065</v>
      </c>
      <c r="B195" t="s">
        <v>3</v>
      </c>
      <c r="C195" t="s">
        <v>459</v>
      </c>
      <c r="D195">
        <v>25936</v>
      </c>
      <c r="E195">
        <v>33067</v>
      </c>
      <c r="F195">
        <v>19253</v>
      </c>
    </row>
    <row r="196" spans="1:6" x14ac:dyDescent="0.35">
      <c r="A196">
        <v>64074</v>
      </c>
      <c r="B196" t="s">
        <v>3</v>
      </c>
      <c r="C196" t="s">
        <v>460</v>
      </c>
      <c r="D196">
        <v>25938</v>
      </c>
      <c r="E196">
        <v>33782</v>
      </c>
      <c r="F196">
        <v>20190</v>
      </c>
    </row>
    <row r="197" spans="1:6" x14ac:dyDescent="0.35">
      <c r="A197">
        <v>64075</v>
      </c>
      <c r="B197" t="s">
        <v>3</v>
      </c>
      <c r="C197" t="s">
        <v>461</v>
      </c>
      <c r="D197">
        <v>26220</v>
      </c>
      <c r="E197">
        <v>36807</v>
      </c>
      <c r="F197">
        <v>20406</v>
      </c>
    </row>
    <row r="198" spans="1:6" x14ac:dyDescent="0.35">
      <c r="A198">
        <v>64076</v>
      </c>
      <c r="B198" t="s">
        <v>3</v>
      </c>
      <c r="C198" t="s">
        <v>462</v>
      </c>
      <c r="D198">
        <v>30661</v>
      </c>
      <c r="E198">
        <v>41378</v>
      </c>
      <c r="F198">
        <v>22782</v>
      </c>
    </row>
    <row r="199" spans="1:6" x14ac:dyDescent="0.35">
      <c r="A199">
        <v>80000</v>
      </c>
      <c r="B199" t="s">
        <v>605</v>
      </c>
      <c r="C199" t="s">
        <v>618</v>
      </c>
      <c r="D199">
        <v>27170</v>
      </c>
      <c r="E199">
        <v>35703</v>
      </c>
      <c r="F199">
        <v>19363</v>
      </c>
    </row>
    <row r="200" spans="1:6" x14ac:dyDescent="0.35">
      <c r="A200">
        <v>81000</v>
      </c>
      <c r="B200" t="s">
        <v>607</v>
      </c>
      <c r="C200" t="s">
        <v>505</v>
      </c>
      <c r="D200">
        <v>31553</v>
      </c>
      <c r="E200">
        <v>42382</v>
      </c>
      <c r="F200">
        <v>21754</v>
      </c>
    </row>
    <row r="201" spans="1:6" x14ac:dyDescent="0.35">
      <c r="A201">
        <v>81001</v>
      </c>
      <c r="B201" t="s">
        <v>3</v>
      </c>
      <c r="C201" t="s">
        <v>505</v>
      </c>
      <c r="D201">
        <v>31779</v>
      </c>
      <c r="E201">
        <v>43373</v>
      </c>
      <c r="F201">
        <v>22910</v>
      </c>
    </row>
    <row r="202" spans="1:6" x14ac:dyDescent="0.35">
      <c r="A202">
        <v>81003</v>
      </c>
      <c r="B202" t="s">
        <v>3</v>
      </c>
      <c r="C202" t="s">
        <v>506</v>
      </c>
      <c r="D202">
        <v>38657</v>
      </c>
      <c r="E202">
        <v>54939</v>
      </c>
      <c r="F202">
        <v>26226</v>
      </c>
    </row>
    <row r="203" spans="1:6" x14ac:dyDescent="0.35">
      <c r="A203">
        <v>81004</v>
      </c>
      <c r="B203" t="s">
        <v>3</v>
      </c>
      <c r="C203" t="s">
        <v>507</v>
      </c>
      <c r="D203">
        <v>28870</v>
      </c>
      <c r="E203">
        <v>35408</v>
      </c>
      <c r="F203">
        <v>17793</v>
      </c>
    </row>
    <row r="204" spans="1:6" x14ac:dyDescent="0.35">
      <c r="A204">
        <v>81013</v>
      </c>
      <c r="B204" t="s">
        <v>3</v>
      </c>
      <c r="C204" t="s">
        <v>508</v>
      </c>
      <c r="D204">
        <v>28799</v>
      </c>
      <c r="E204">
        <v>36553</v>
      </c>
      <c r="F204">
        <v>18525</v>
      </c>
    </row>
    <row r="205" spans="1:6" x14ac:dyDescent="0.35">
      <c r="A205">
        <v>81015</v>
      </c>
      <c r="B205" t="s">
        <v>3</v>
      </c>
      <c r="C205" t="s">
        <v>509</v>
      </c>
      <c r="D205">
        <v>34343</v>
      </c>
      <c r="E205">
        <v>46248</v>
      </c>
      <c r="F205">
        <v>23446</v>
      </c>
    </row>
    <row r="206" spans="1:6" x14ac:dyDescent="0.35">
      <c r="A206">
        <v>82000</v>
      </c>
      <c r="B206" t="s">
        <v>607</v>
      </c>
      <c r="C206" t="s">
        <v>510</v>
      </c>
      <c r="D206">
        <v>26693</v>
      </c>
      <c r="E206">
        <v>33611</v>
      </c>
      <c r="F206">
        <v>18174</v>
      </c>
    </row>
    <row r="207" spans="1:6" x14ac:dyDescent="0.35">
      <c r="A207">
        <v>82003</v>
      </c>
      <c r="B207" t="s">
        <v>3</v>
      </c>
      <c r="C207" t="s">
        <v>510</v>
      </c>
      <c r="D207">
        <v>26651</v>
      </c>
      <c r="E207">
        <v>33709</v>
      </c>
      <c r="F207">
        <v>18404</v>
      </c>
    </row>
    <row r="208" spans="1:6" x14ac:dyDescent="0.35">
      <c r="A208">
        <v>82005</v>
      </c>
      <c r="B208" t="s">
        <v>3</v>
      </c>
      <c r="C208" t="s">
        <v>511</v>
      </c>
      <c r="D208">
        <v>29035</v>
      </c>
      <c r="E208">
        <v>37270</v>
      </c>
      <c r="F208">
        <v>18327</v>
      </c>
    </row>
    <row r="209" spans="1:6" x14ac:dyDescent="0.35">
      <c r="A209">
        <v>82009</v>
      </c>
      <c r="B209" t="s">
        <v>3</v>
      </c>
      <c r="C209" t="s">
        <v>512</v>
      </c>
      <c r="D209">
        <v>31416</v>
      </c>
      <c r="E209">
        <v>39193</v>
      </c>
      <c r="F209">
        <v>19664</v>
      </c>
    </row>
    <row r="210" spans="1:6" x14ac:dyDescent="0.35">
      <c r="A210">
        <v>82014</v>
      </c>
      <c r="B210" t="s">
        <v>3</v>
      </c>
      <c r="C210" t="s">
        <v>513</v>
      </c>
      <c r="D210">
        <v>26247</v>
      </c>
      <c r="E210">
        <v>32769</v>
      </c>
      <c r="F210">
        <v>18556</v>
      </c>
    </row>
    <row r="211" spans="1:6" x14ac:dyDescent="0.35">
      <c r="A211">
        <v>82032</v>
      </c>
      <c r="B211" t="s">
        <v>3</v>
      </c>
      <c r="C211" t="s">
        <v>514</v>
      </c>
      <c r="D211">
        <v>24638</v>
      </c>
      <c r="E211">
        <v>30376</v>
      </c>
      <c r="F211">
        <v>17573</v>
      </c>
    </row>
    <row r="212" spans="1:6" x14ac:dyDescent="0.35">
      <c r="A212">
        <v>82036</v>
      </c>
      <c r="B212" t="s">
        <v>3</v>
      </c>
      <c r="C212" t="s">
        <v>515</v>
      </c>
      <c r="D212">
        <v>29286</v>
      </c>
      <c r="E212">
        <v>37208</v>
      </c>
      <c r="F212">
        <v>18795</v>
      </c>
    </row>
    <row r="213" spans="1:6" x14ac:dyDescent="0.35">
      <c r="A213">
        <v>82037</v>
      </c>
      <c r="B213" t="s">
        <v>3</v>
      </c>
      <c r="C213" t="s">
        <v>516</v>
      </c>
      <c r="D213">
        <v>26152</v>
      </c>
      <c r="E213">
        <v>31371</v>
      </c>
      <c r="F213">
        <v>17021</v>
      </c>
    </row>
    <row r="214" spans="1:6" x14ac:dyDescent="0.35">
      <c r="A214">
        <v>82038</v>
      </c>
      <c r="B214" t="s">
        <v>3</v>
      </c>
      <c r="C214" t="s">
        <v>517</v>
      </c>
      <c r="D214">
        <v>26079</v>
      </c>
      <c r="E214">
        <v>32855</v>
      </c>
      <c r="F214">
        <v>17221</v>
      </c>
    </row>
    <row r="215" spans="1:6" x14ac:dyDescent="0.35">
      <c r="A215">
        <v>83000</v>
      </c>
      <c r="B215" t="s">
        <v>607</v>
      </c>
      <c r="C215" t="s">
        <v>522</v>
      </c>
      <c r="D215">
        <v>24936</v>
      </c>
      <c r="E215">
        <v>31581</v>
      </c>
      <c r="F215">
        <v>18258</v>
      </c>
    </row>
    <row r="216" spans="1:6" x14ac:dyDescent="0.35">
      <c r="A216">
        <v>83012</v>
      </c>
      <c r="B216" t="s">
        <v>3</v>
      </c>
      <c r="C216" t="s">
        <v>518</v>
      </c>
      <c r="D216">
        <v>23969</v>
      </c>
      <c r="E216">
        <v>30670</v>
      </c>
      <c r="F216">
        <v>17900</v>
      </c>
    </row>
    <row r="217" spans="1:6" x14ac:dyDescent="0.35">
      <c r="A217">
        <v>83013</v>
      </c>
      <c r="B217" t="s">
        <v>3</v>
      </c>
      <c r="C217" t="s">
        <v>619</v>
      </c>
      <c r="D217">
        <v>24762</v>
      </c>
      <c r="E217">
        <v>31897</v>
      </c>
      <c r="F217">
        <v>18819</v>
      </c>
    </row>
    <row r="218" spans="1:6" x14ac:dyDescent="0.35">
      <c r="A218">
        <v>83028</v>
      </c>
      <c r="B218" t="s">
        <v>3</v>
      </c>
      <c r="C218" t="s">
        <v>520</v>
      </c>
      <c r="D218">
        <v>24464</v>
      </c>
      <c r="E218">
        <v>30130</v>
      </c>
      <c r="F218">
        <v>17375</v>
      </c>
    </row>
    <row r="219" spans="1:6" x14ac:dyDescent="0.35">
      <c r="A219">
        <v>83031</v>
      </c>
      <c r="B219" t="s">
        <v>3</v>
      </c>
      <c r="C219" t="s">
        <v>521</v>
      </c>
      <c r="D219">
        <v>23756</v>
      </c>
      <c r="E219">
        <v>29595</v>
      </c>
      <c r="F219">
        <v>17899</v>
      </c>
    </row>
    <row r="220" spans="1:6" x14ac:dyDescent="0.35">
      <c r="A220">
        <v>83034</v>
      </c>
      <c r="B220" t="s">
        <v>3</v>
      </c>
      <c r="C220" t="s">
        <v>522</v>
      </c>
      <c r="D220">
        <v>24906</v>
      </c>
      <c r="E220">
        <v>31595</v>
      </c>
      <c r="F220">
        <v>18401</v>
      </c>
    </row>
    <row r="221" spans="1:6" x14ac:dyDescent="0.35">
      <c r="A221">
        <v>83040</v>
      </c>
      <c r="B221" t="s">
        <v>3</v>
      </c>
      <c r="C221" t="s">
        <v>523</v>
      </c>
      <c r="D221">
        <v>26224</v>
      </c>
      <c r="E221">
        <v>32975</v>
      </c>
      <c r="F221">
        <v>18402</v>
      </c>
    </row>
    <row r="222" spans="1:6" x14ac:dyDescent="0.35">
      <c r="A222">
        <v>83044</v>
      </c>
      <c r="B222" t="s">
        <v>3</v>
      </c>
      <c r="C222" t="s">
        <v>524</v>
      </c>
      <c r="D222">
        <v>25920</v>
      </c>
      <c r="E222">
        <v>31631</v>
      </c>
      <c r="F222">
        <v>17945</v>
      </c>
    </row>
    <row r="223" spans="1:6" x14ac:dyDescent="0.35">
      <c r="A223">
        <v>83049</v>
      </c>
      <c r="B223" t="s">
        <v>3</v>
      </c>
      <c r="C223" t="s">
        <v>525</v>
      </c>
      <c r="D223">
        <v>27952</v>
      </c>
      <c r="E223">
        <v>35207</v>
      </c>
      <c r="F223">
        <v>19467</v>
      </c>
    </row>
    <row r="224" spans="1:6" x14ac:dyDescent="0.35">
      <c r="A224">
        <v>83055</v>
      </c>
      <c r="B224" t="s">
        <v>3</v>
      </c>
      <c r="C224" t="s">
        <v>526</v>
      </c>
      <c r="D224">
        <v>26449</v>
      </c>
      <c r="E224">
        <v>34044</v>
      </c>
      <c r="F224">
        <v>19028</v>
      </c>
    </row>
    <row r="225" spans="1:6" x14ac:dyDescent="0.35">
      <c r="A225">
        <v>84000</v>
      </c>
      <c r="B225" t="s">
        <v>607</v>
      </c>
      <c r="C225" t="s">
        <v>533</v>
      </c>
      <c r="D225">
        <v>25868</v>
      </c>
      <c r="E225">
        <v>33611</v>
      </c>
      <c r="F225">
        <v>18387</v>
      </c>
    </row>
    <row r="226" spans="1:6" x14ac:dyDescent="0.35">
      <c r="A226">
        <v>84009</v>
      </c>
      <c r="B226" t="s">
        <v>3</v>
      </c>
      <c r="C226" t="s">
        <v>527</v>
      </c>
      <c r="D226">
        <v>24804</v>
      </c>
      <c r="E226">
        <v>31326</v>
      </c>
      <c r="F226">
        <v>17619</v>
      </c>
    </row>
    <row r="227" spans="1:6" x14ac:dyDescent="0.35">
      <c r="A227">
        <v>84010</v>
      </c>
      <c r="B227" t="s">
        <v>3</v>
      </c>
      <c r="C227" t="s">
        <v>528</v>
      </c>
      <c r="D227">
        <v>22554</v>
      </c>
      <c r="E227">
        <v>29239</v>
      </c>
      <c r="F227">
        <v>17457</v>
      </c>
    </row>
    <row r="228" spans="1:6" x14ac:dyDescent="0.35">
      <c r="A228">
        <v>84016</v>
      </c>
      <c r="B228" t="s">
        <v>3</v>
      </c>
      <c r="C228" t="s">
        <v>529</v>
      </c>
      <c r="D228">
        <v>24813</v>
      </c>
      <c r="E228">
        <v>31805</v>
      </c>
      <c r="F228">
        <v>17442</v>
      </c>
    </row>
    <row r="229" spans="1:6" x14ac:dyDescent="0.35">
      <c r="A229">
        <v>84029</v>
      </c>
      <c r="B229" t="s">
        <v>3</v>
      </c>
      <c r="C229" t="s">
        <v>530</v>
      </c>
      <c r="D229">
        <v>25984</v>
      </c>
      <c r="E229">
        <v>32425</v>
      </c>
      <c r="F229">
        <v>18164</v>
      </c>
    </row>
    <row r="230" spans="1:6" x14ac:dyDescent="0.35">
      <c r="A230">
        <v>84033</v>
      </c>
      <c r="B230" t="s">
        <v>3</v>
      </c>
      <c r="C230" t="s">
        <v>531</v>
      </c>
      <c r="D230">
        <v>31574</v>
      </c>
      <c r="E230">
        <v>40749</v>
      </c>
      <c r="F230">
        <v>19795</v>
      </c>
    </row>
    <row r="231" spans="1:6" x14ac:dyDescent="0.35">
      <c r="A231">
        <v>84035</v>
      </c>
      <c r="B231" t="s">
        <v>3</v>
      </c>
      <c r="C231" t="s">
        <v>532</v>
      </c>
      <c r="D231">
        <v>27522</v>
      </c>
      <c r="E231">
        <v>34847</v>
      </c>
      <c r="F231">
        <v>19005</v>
      </c>
    </row>
    <row r="232" spans="1:6" x14ac:dyDescent="0.35">
      <c r="A232">
        <v>84043</v>
      </c>
      <c r="B232" t="s">
        <v>3</v>
      </c>
      <c r="C232" t="s">
        <v>533</v>
      </c>
      <c r="D232">
        <v>27370</v>
      </c>
      <c r="E232">
        <v>35405</v>
      </c>
      <c r="F232">
        <v>18547</v>
      </c>
    </row>
    <row r="233" spans="1:6" x14ac:dyDescent="0.35">
      <c r="A233">
        <v>84050</v>
      </c>
      <c r="B233" t="s">
        <v>3</v>
      </c>
      <c r="C233" t="s">
        <v>534</v>
      </c>
      <c r="D233">
        <v>25022</v>
      </c>
      <c r="E233">
        <v>32158</v>
      </c>
      <c r="F233">
        <v>17686</v>
      </c>
    </row>
    <row r="234" spans="1:6" x14ac:dyDescent="0.35">
      <c r="A234">
        <v>84059</v>
      </c>
      <c r="B234" t="s">
        <v>3</v>
      </c>
      <c r="C234" t="s">
        <v>535</v>
      </c>
      <c r="D234">
        <v>25614</v>
      </c>
      <c r="E234">
        <v>32210</v>
      </c>
      <c r="F234">
        <v>17958</v>
      </c>
    </row>
    <row r="235" spans="1:6" x14ac:dyDescent="0.35">
      <c r="A235">
        <v>84068</v>
      </c>
      <c r="B235" t="s">
        <v>3</v>
      </c>
      <c r="C235" t="s">
        <v>536</v>
      </c>
      <c r="D235">
        <v>26017</v>
      </c>
      <c r="E235">
        <v>34046</v>
      </c>
      <c r="F235">
        <v>18720</v>
      </c>
    </row>
    <row r="236" spans="1:6" x14ac:dyDescent="0.35">
      <c r="A236">
        <v>84075</v>
      </c>
      <c r="B236" t="s">
        <v>3</v>
      </c>
      <c r="C236" t="s">
        <v>537</v>
      </c>
      <c r="D236">
        <v>24680</v>
      </c>
      <c r="E236">
        <v>31987</v>
      </c>
      <c r="F236">
        <v>18079</v>
      </c>
    </row>
    <row r="237" spans="1:6" x14ac:dyDescent="0.35">
      <c r="A237">
        <v>84077</v>
      </c>
      <c r="B237" t="s">
        <v>3</v>
      </c>
      <c r="C237" t="s">
        <v>538</v>
      </c>
      <c r="D237">
        <v>26739</v>
      </c>
      <c r="E237">
        <v>35005</v>
      </c>
      <c r="F237">
        <v>19042</v>
      </c>
    </row>
    <row r="238" spans="1:6" x14ac:dyDescent="0.35">
      <c r="A238">
        <v>85000</v>
      </c>
      <c r="B238" t="s">
        <v>607</v>
      </c>
      <c r="C238" t="s">
        <v>546</v>
      </c>
      <c r="D238">
        <v>27978</v>
      </c>
      <c r="E238">
        <v>37342</v>
      </c>
      <c r="F238">
        <v>19965</v>
      </c>
    </row>
    <row r="239" spans="1:6" x14ac:dyDescent="0.35">
      <c r="A239">
        <v>85007</v>
      </c>
      <c r="B239" t="s">
        <v>3</v>
      </c>
      <c r="C239" t="s">
        <v>539</v>
      </c>
      <c r="D239">
        <v>27014</v>
      </c>
      <c r="E239">
        <v>33855</v>
      </c>
      <c r="F239">
        <v>18452</v>
      </c>
    </row>
    <row r="240" spans="1:6" x14ac:dyDescent="0.35">
      <c r="A240">
        <v>85009</v>
      </c>
      <c r="B240" t="s">
        <v>3</v>
      </c>
      <c r="C240" t="s">
        <v>620</v>
      </c>
      <c r="D240">
        <v>31802</v>
      </c>
      <c r="E240">
        <v>43884</v>
      </c>
      <c r="F240">
        <v>23278</v>
      </c>
    </row>
    <row r="241" spans="1:6" x14ac:dyDescent="0.35">
      <c r="A241">
        <v>85011</v>
      </c>
      <c r="B241" t="s">
        <v>3</v>
      </c>
      <c r="C241" t="s">
        <v>541</v>
      </c>
      <c r="D241">
        <v>23604</v>
      </c>
      <c r="E241">
        <v>30305</v>
      </c>
      <c r="F241">
        <v>17590</v>
      </c>
    </row>
    <row r="242" spans="1:6" x14ac:dyDescent="0.35">
      <c r="A242">
        <v>85024</v>
      </c>
      <c r="B242" t="s">
        <v>3</v>
      </c>
      <c r="C242" t="s">
        <v>542</v>
      </c>
      <c r="D242">
        <v>27825</v>
      </c>
      <c r="E242">
        <v>34704</v>
      </c>
      <c r="F242">
        <v>18375</v>
      </c>
    </row>
    <row r="243" spans="1:6" x14ac:dyDescent="0.35">
      <c r="A243">
        <v>85026</v>
      </c>
      <c r="B243" t="s">
        <v>3</v>
      </c>
      <c r="C243" t="s">
        <v>543</v>
      </c>
      <c r="D243">
        <v>30740</v>
      </c>
      <c r="E243">
        <v>38675</v>
      </c>
      <c r="F243">
        <v>19537</v>
      </c>
    </row>
    <row r="244" spans="1:6" x14ac:dyDescent="0.35">
      <c r="A244">
        <v>85034</v>
      </c>
      <c r="B244" t="s">
        <v>3</v>
      </c>
      <c r="C244" t="s">
        <v>544</v>
      </c>
      <c r="D244">
        <v>32175</v>
      </c>
      <c r="E244">
        <v>43582</v>
      </c>
      <c r="F244">
        <v>22116</v>
      </c>
    </row>
    <row r="245" spans="1:6" x14ac:dyDescent="0.35">
      <c r="A245">
        <v>85039</v>
      </c>
      <c r="B245" t="s">
        <v>3</v>
      </c>
      <c r="C245" t="s">
        <v>545</v>
      </c>
      <c r="D245">
        <v>29285</v>
      </c>
      <c r="E245">
        <v>38535</v>
      </c>
      <c r="F245">
        <v>19862</v>
      </c>
    </row>
    <row r="246" spans="1:6" x14ac:dyDescent="0.35">
      <c r="A246">
        <v>85045</v>
      </c>
      <c r="B246" t="s">
        <v>3</v>
      </c>
      <c r="C246" t="s">
        <v>546</v>
      </c>
      <c r="D246">
        <v>26177</v>
      </c>
      <c r="E246">
        <v>34210</v>
      </c>
      <c r="F246">
        <v>18743</v>
      </c>
    </row>
    <row r="247" spans="1:6" x14ac:dyDescent="0.35">
      <c r="A247">
        <v>85046</v>
      </c>
      <c r="B247" t="s">
        <v>3</v>
      </c>
      <c r="C247" t="s">
        <v>547</v>
      </c>
      <c r="D247">
        <v>31100</v>
      </c>
      <c r="E247">
        <v>42681</v>
      </c>
      <c r="F247">
        <v>22158</v>
      </c>
    </row>
    <row r="248" spans="1:6" x14ac:dyDescent="0.35">
      <c r="A248">
        <v>85047</v>
      </c>
      <c r="B248" t="s">
        <v>3</v>
      </c>
      <c r="C248" t="s">
        <v>548</v>
      </c>
      <c r="D248">
        <v>25852</v>
      </c>
      <c r="E248">
        <v>32962</v>
      </c>
      <c r="F248">
        <v>18061</v>
      </c>
    </row>
    <row r="249" spans="1:6" x14ac:dyDescent="0.35">
      <c r="A249">
        <v>90000</v>
      </c>
      <c r="B249" t="s">
        <v>605</v>
      </c>
      <c r="C249" t="s">
        <v>571</v>
      </c>
      <c r="D249">
        <v>25611</v>
      </c>
      <c r="E249">
        <v>33816</v>
      </c>
      <c r="F249">
        <v>19205</v>
      </c>
    </row>
    <row r="250" spans="1:6" x14ac:dyDescent="0.35">
      <c r="A250">
        <v>91000</v>
      </c>
      <c r="B250" t="s">
        <v>607</v>
      </c>
      <c r="C250" t="s">
        <v>553</v>
      </c>
      <c r="D250">
        <v>24759</v>
      </c>
      <c r="E250">
        <v>31969</v>
      </c>
      <c r="F250">
        <v>18272</v>
      </c>
    </row>
    <row r="251" spans="1:6" x14ac:dyDescent="0.35">
      <c r="A251">
        <v>91005</v>
      </c>
      <c r="B251" t="s">
        <v>3</v>
      </c>
      <c r="C251" t="s">
        <v>549</v>
      </c>
      <c r="D251">
        <v>26586</v>
      </c>
      <c r="E251">
        <v>33572</v>
      </c>
      <c r="F251">
        <v>18949</v>
      </c>
    </row>
    <row r="252" spans="1:6" x14ac:dyDescent="0.35">
      <c r="A252">
        <v>91013</v>
      </c>
      <c r="B252" t="s">
        <v>3</v>
      </c>
      <c r="C252" t="s">
        <v>550</v>
      </c>
      <c r="D252">
        <v>24610</v>
      </c>
      <c r="E252">
        <v>30626</v>
      </c>
      <c r="F252">
        <v>17155</v>
      </c>
    </row>
    <row r="253" spans="1:6" x14ac:dyDescent="0.35">
      <c r="A253">
        <v>91015</v>
      </c>
      <c r="B253" t="s">
        <v>3</v>
      </c>
      <c r="C253" t="s">
        <v>551</v>
      </c>
      <c r="D253">
        <v>24659</v>
      </c>
      <c r="E253">
        <v>30108</v>
      </c>
      <c r="F253">
        <v>16676</v>
      </c>
    </row>
    <row r="254" spans="1:6" x14ac:dyDescent="0.35">
      <c r="A254">
        <v>91030</v>
      </c>
      <c r="B254" t="s">
        <v>3</v>
      </c>
      <c r="C254" t="s">
        <v>552</v>
      </c>
      <c r="D254">
        <v>25030</v>
      </c>
      <c r="E254">
        <v>31914</v>
      </c>
      <c r="F254">
        <v>18660</v>
      </c>
    </row>
    <row r="255" spans="1:6" x14ac:dyDescent="0.35">
      <c r="A255">
        <v>91034</v>
      </c>
      <c r="B255" t="s">
        <v>3</v>
      </c>
      <c r="C255" t="s">
        <v>553</v>
      </c>
      <c r="D255">
        <v>21693</v>
      </c>
      <c r="E255">
        <v>28811</v>
      </c>
      <c r="F255">
        <v>17148</v>
      </c>
    </row>
    <row r="256" spans="1:6" x14ac:dyDescent="0.35">
      <c r="A256">
        <v>91054</v>
      </c>
      <c r="B256" t="s">
        <v>3</v>
      </c>
      <c r="C256" t="s">
        <v>554</v>
      </c>
      <c r="D256">
        <v>24154</v>
      </c>
      <c r="E256">
        <v>30423</v>
      </c>
      <c r="F256">
        <v>17248</v>
      </c>
    </row>
    <row r="257" spans="1:6" x14ac:dyDescent="0.35">
      <c r="A257">
        <v>91059</v>
      </c>
      <c r="B257" t="s">
        <v>3</v>
      </c>
      <c r="C257" t="s">
        <v>555</v>
      </c>
      <c r="D257">
        <v>30021</v>
      </c>
      <c r="E257">
        <v>38021</v>
      </c>
      <c r="F257">
        <v>19806</v>
      </c>
    </row>
    <row r="258" spans="1:6" x14ac:dyDescent="0.35">
      <c r="A258">
        <v>91064</v>
      </c>
      <c r="B258" t="s">
        <v>3</v>
      </c>
      <c r="C258" t="s">
        <v>556</v>
      </c>
      <c r="D258">
        <v>26003</v>
      </c>
      <c r="E258">
        <v>33556</v>
      </c>
      <c r="F258">
        <v>18525</v>
      </c>
    </row>
    <row r="259" spans="1:6" x14ac:dyDescent="0.35">
      <c r="A259">
        <v>91072</v>
      </c>
      <c r="B259" t="s">
        <v>3</v>
      </c>
      <c r="C259" t="s">
        <v>557</v>
      </c>
      <c r="D259">
        <v>24908</v>
      </c>
      <c r="E259">
        <v>30938</v>
      </c>
      <c r="F259">
        <v>17642</v>
      </c>
    </row>
    <row r="260" spans="1:6" x14ac:dyDescent="0.35">
      <c r="A260">
        <v>91103</v>
      </c>
      <c r="B260" t="s">
        <v>3</v>
      </c>
      <c r="C260" t="s">
        <v>558</v>
      </c>
      <c r="D260">
        <v>26100</v>
      </c>
      <c r="E260">
        <v>32966</v>
      </c>
      <c r="F260">
        <v>18427</v>
      </c>
    </row>
    <row r="261" spans="1:6" x14ac:dyDescent="0.35">
      <c r="A261">
        <v>91114</v>
      </c>
      <c r="B261" t="s">
        <v>3</v>
      </c>
      <c r="C261" t="s">
        <v>559</v>
      </c>
      <c r="D261">
        <v>24614</v>
      </c>
      <c r="E261">
        <v>31563</v>
      </c>
      <c r="F261">
        <v>18110</v>
      </c>
    </row>
    <row r="262" spans="1:6" x14ac:dyDescent="0.35">
      <c r="A262">
        <v>91120</v>
      </c>
      <c r="B262" t="s">
        <v>3</v>
      </c>
      <c r="C262" t="s">
        <v>560</v>
      </c>
      <c r="D262">
        <v>26094</v>
      </c>
      <c r="E262">
        <v>34678</v>
      </c>
      <c r="F262">
        <v>19427</v>
      </c>
    </row>
    <row r="263" spans="1:6" x14ac:dyDescent="0.35">
      <c r="A263">
        <v>91141</v>
      </c>
      <c r="B263" t="s">
        <v>3</v>
      </c>
      <c r="C263" t="s">
        <v>561</v>
      </c>
      <c r="D263">
        <v>27696</v>
      </c>
      <c r="E263">
        <v>37510</v>
      </c>
      <c r="F263">
        <v>21097</v>
      </c>
    </row>
    <row r="264" spans="1:6" x14ac:dyDescent="0.35">
      <c r="A264">
        <v>91142</v>
      </c>
      <c r="B264" t="s">
        <v>3</v>
      </c>
      <c r="C264" t="s">
        <v>562</v>
      </c>
      <c r="D264">
        <v>20786</v>
      </c>
      <c r="E264">
        <v>26347</v>
      </c>
      <c r="F264">
        <v>16126</v>
      </c>
    </row>
    <row r="265" spans="1:6" x14ac:dyDescent="0.35">
      <c r="A265">
        <v>91143</v>
      </c>
      <c r="B265" t="s">
        <v>3</v>
      </c>
      <c r="C265" t="s">
        <v>563</v>
      </c>
      <c r="D265">
        <v>22147</v>
      </c>
      <c r="E265">
        <v>27704</v>
      </c>
      <c r="F265">
        <v>16960</v>
      </c>
    </row>
    <row r="266" spans="1:6" x14ac:dyDescent="0.35">
      <c r="A266">
        <v>92000</v>
      </c>
      <c r="B266" t="s">
        <v>607</v>
      </c>
      <c r="C266" t="s">
        <v>571</v>
      </c>
      <c r="D266">
        <v>26157</v>
      </c>
      <c r="E266">
        <v>34982</v>
      </c>
      <c r="F266">
        <v>19764</v>
      </c>
    </row>
    <row r="267" spans="1:6" x14ac:dyDescent="0.35">
      <c r="A267">
        <v>92003</v>
      </c>
      <c r="B267" t="s">
        <v>3</v>
      </c>
      <c r="C267" t="s">
        <v>564</v>
      </c>
      <c r="D267">
        <v>24671</v>
      </c>
      <c r="E267">
        <v>31682</v>
      </c>
      <c r="F267">
        <v>18191</v>
      </c>
    </row>
    <row r="268" spans="1:6" x14ac:dyDescent="0.35">
      <c r="A268">
        <v>92006</v>
      </c>
      <c r="B268" t="s">
        <v>3</v>
      </c>
      <c r="C268" t="s">
        <v>565</v>
      </c>
      <c r="D268">
        <v>30070</v>
      </c>
      <c r="E268">
        <v>40596</v>
      </c>
      <c r="F268">
        <v>22135</v>
      </c>
    </row>
    <row r="269" spans="1:6" x14ac:dyDescent="0.35">
      <c r="A269">
        <v>92035</v>
      </c>
      <c r="B269" t="s">
        <v>3</v>
      </c>
      <c r="C269" t="s">
        <v>621</v>
      </c>
      <c r="D269">
        <v>29743</v>
      </c>
      <c r="E269">
        <v>39796</v>
      </c>
      <c r="F269">
        <v>21700</v>
      </c>
    </row>
    <row r="270" spans="1:6" x14ac:dyDescent="0.35">
      <c r="A270">
        <v>92045</v>
      </c>
      <c r="B270" t="s">
        <v>3</v>
      </c>
      <c r="C270" t="s">
        <v>567</v>
      </c>
      <c r="D270">
        <v>29533</v>
      </c>
      <c r="E270">
        <v>37967</v>
      </c>
      <c r="F270">
        <v>20824</v>
      </c>
    </row>
    <row r="271" spans="1:6" x14ac:dyDescent="0.35">
      <c r="A271">
        <v>92048</v>
      </c>
      <c r="B271" t="s">
        <v>3</v>
      </c>
      <c r="C271" t="s">
        <v>568</v>
      </c>
      <c r="D271">
        <v>26248</v>
      </c>
      <c r="E271">
        <v>33898</v>
      </c>
      <c r="F271">
        <v>19089</v>
      </c>
    </row>
    <row r="272" spans="1:6" x14ac:dyDescent="0.35">
      <c r="A272">
        <v>92054</v>
      </c>
      <c r="B272" t="s">
        <v>3</v>
      </c>
      <c r="C272" t="s">
        <v>569</v>
      </c>
      <c r="D272">
        <v>28485</v>
      </c>
      <c r="E272">
        <v>39643</v>
      </c>
      <c r="F272">
        <v>21734</v>
      </c>
    </row>
    <row r="273" spans="1:6" x14ac:dyDescent="0.35">
      <c r="A273">
        <v>92087</v>
      </c>
      <c r="B273" t="s">
        <v>3</v>
      </c>
      <c r="C273" t="s">
        <v>570</v>
      </c>
      <c r="D273">
        <v>27140</v>
      </c>
      <c r="E273">
        <v>34758</v>
      </c>
      <c r="F273">
        <v>19574</v>
      </c>
    </row>
    <row r="274" spans="1:6" x14ac:dyDescent="0.35">
      <c r="A274">
        <v>92094</v>
      </c>
      <c r="B274" t="s">
        <v>3</v>
      </c>
      <c r="C274" t="s">
        <v>571</v>
      </c>
      <c r="D274">
        <v>24687</v>
      </c>
      <c r="E274">
        <v>33327</v>
      </c>
      <c r="F274">
        <v>19265</v>
      </c>
    </row>
    <row r="275" spans="1:6" x14ac:dyDescent="0.35">
      <c r="A275">
        <v>92097</v>
      </c>
      <c r="B275" t="s">
        <v>3</v>
      </c>
      <c r="C275" t="s">
        <v>572</v>
      </c>
      <c r="D275">
        <v>28161</v>
      </c>
      <c r="E275">
        <v>35252</v>
      </c>
      <c r="F275">
        <v>19708</v>
      </c>
    </row>
    <row r="276" spans="1:6" x14ac:dyDescent="0.35">
      <c r="A276">
        <v>92101</v>
      </c>
      <c r="B276" t="s">
        <v>3</v>
      </c>
      <c r="C276" t="s">
        <v>573</v>
      </c>
      <c r="D276">
        <v>27907</v>
      </c>
      <c r="E276">
        <v>37818</v>
      </c>
      <c r="F276">
        <v>21601</v>
      </c>
    </row>
    <row r="277" spans="1:6" x14ac:dyDescent="0.35">
      <c r="A277">
        <v>92114</v>
      </c>
      <c r="B277" t="s">
        <v>3</v>
      </c>
      <c r="C277" t="s">
        <v>574</v>
      </c>
      <c r="D277">
        <v>28522</v>
      </c>
      <c r="E277">
        <v>37976</v>
      </c>
      <c r="F277">
        <v>20490</v>
      </c>
    </row>
    <row r="278" spans="1:6" x14ac:dyDescent="0.35">
      <c r="A278">
        <v>92137</v>
      </c>
      <c r="B278" t="s">
        <v>3</v>
      </c>
      <c r="C278" t="s">
        <v>575</v>
      </c>
      <c r="D278">
        <v>23768</v>
      </c>
      <c r="E278">
        <v>30180</v>
      </c>
      <c r="F278">
        <v>17238</v>
      </c>
    </row>
    <row r="279" spans="1:6" x14ac:dyDescent="0.35">
      <c r="A279">
        <v>92138</v>
      </c>
      <c r="B279" t="s">
        <v>3</v>
      </c>
      <c r="C279" t="s">
        <v>576</v>
      </c>
      <c r="D279">
        <v>30967</v>
      </c>
      <c r="E279">
        <v>40878</v>
      </c>
      <c r="F279">
        <v>21983</v>
      </c>
    </row>
    <row r="280" spans="1:6" x14ac:dyDescent="0.35">
      <c r="A280">
        <v>92140</v>
      </c>
      <c r="B280" t="s">
        <v>3</v>
      </c>
      <c r="C280" t="s">
        <v>577</v>
      </c>
      <c r="D280">
        <v>25911</v>
      </c>
      <c r="E280">
        <v>33696</v>
      </c>
      <c r="F280">
        <v>18787</v>
      </c>
    </row>
    <row r="281" spans="1:6" x14ac:dyDescent="0.35">
      <c r="A281">
        <v>92141</v>
      </c>
      <c r="B281" t="s">
        <v>3</v>
      </c>
      <c r="C281" t="s">
        <v>578</v>
      </c>
      <c r="D281">
        <v>32947</v>
      </c>
      <c r="E281">
        <v>44123</v>
      </c>
      <c r="F281">
        <v>23193</v>
      </c>
    </row>
    <row r="282" spans="1:6" x14ac:dyDescent="0.35">
      <c r="A282">
        <v>92142</v>
      </c>
      <c r="B282" t="s">
        <v>3</v>
      </c>
      <c r="C282" t="s">
        <v>579</v>
      </c>
      <c r="D282">
        <v>28825</v>
      </c>
      <c r="E282">
        <v>38879</v>
      </c>
      <c r="F282">
        <v>21638</v>
      </c>
    </row>
    <row r="283" spans="1:6" x14ac:dyDescent="0.35">
      <c r="A283">
        <v>93000</v>
      </c>
      <c r="B283" t="s">
        <v>607</v>
      </c>
      <c r="C283" t="s">
        <v>584</v>
      </c>
      <c r="D283">
        <v>24721</v>
      </c>
      <c r="E283">
        <v>31402</v>
      </c>
      <c r="F283">
        <v>18090</v>
      </c>
    </row>
    <row r="284" spans="1:6" x14ac:dyDescent="0.35">
      <c r="A284">
        <v>93010</v>
      </c>
      <c r="B284" t="s">
        <v>3</v>
      </c>
      <c r="C284" t="s">
        <v>580</v>
      </c>
      <c r="D284">
        <v>24874</v>
      </c>
      <c r="E284">
        <v>32083</v>
      </c>
      <c r="F284">
        <v>18141</v>
      </c>
    </row>
    <row r="285" spans="1:6" x14ac:dyDescent="0.35">
      <c r="A285">
        <v>93014</v>
      </c>
      <c r="B285" t="s">
        <v>3</v>
      </c>
      <c r="C285" t="s">
        <v>581</v>
      </c>
      <c r="D285">
        <v>22342</v>
      </c>
      <c r="E285">
        <v>28188</v>
      </c>
      <c r="F285">
        <v>16437</v>
      </c>
    </row>
    <row r="286" spans="1:6" x14ac:dyDescent="0.35">
      <c r="A286">
        <v>93018</v>
      </c>
      <c r="B286" t="s">
        <v>3</v>
      </c>
      <c r="C286" t="s">
        <v>582</v>
      </c>
      <c r="D286">
        <v>23557</v>
      </c>
      <c r="E286">
        <v>29161</v>
      </c>
      <c r="F286">
        <v>17052</v>
      </c>
    </row>
    <row r="287" spans="1:6" x14ac:dyDescent="0.35">
      <c r="A287">
        <v>93022</v>
      </c>
      <c r="B287" t="s">
        <v>3</v>
      </c>
      <c r="C287" t="s">
        <v>583</v>
      </c>
      <c r="D287">
        <v>25184</v>
      </c>
      <c r="E287">
        <v>31873</v>
      </c>
      <c r="F287">
        <v>18046</v>
      </c>
    </row>
    <row r="288" spans="1:6" x14ac:dyDescent="0.35">
      <c r="A288">
        <v>93056</v>
      </c>
      <c r="B288" t="s">
        <v>3</v>
      </c>
      <c r="C288" t="s">
        <v>584</v>
      </c>
      <c r="D288">
        <v>24698</v>
      </c>
      <c r="E288">
        <v>30709</v>
      </c>
      <c r="F288">
        <v>17787</v>
      </c>
    </row>
    <row r="289" spans="1:6" x14ac:dyDescent="0.35">
      <c r="A289">
        <v>93088</v>
      </c>
      <c r="B289" t="s">
        <v>3</v>
      </c>
      <c r="C289" t="s">
        <v>585</v>
      </c>
      <c r="D289">
        <v>28084</v>
      </c>
      <c r="E289">
        <v>35563</v>
      </c>
      <c r="F289">
        <v>20113</v>
      </c>
    </row>
    <row r="290" spans="1:6" x14ac:dyDescent="0.35">
      <c r="A290">
        <v>93090</v>
      </c>
      <c r="B290" t="s">
        <v>3</v>
      </c>
      <c r="C290" t="s">
        <v>586</v>
      </c>
      <c r="D290">
        <v>21650</v>
      </c>
      <c r="E290">
        <v>27182</v>
      </c>
      <c r="F290">
        <v>16648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655C-67B7-4B4A-9847-A1F269755710}">
  <dimension ref="A1:I11"/>
  <sheetViews>
    <sheetView topLeftCell="C1" zoomScale="146" workbookViewId="0">
      <selection activeCell="C4" sqref="C4"/>
    </sheetView>
  </sheetViews>
  <sheetFormatPr defaultColWidth="10.90625" defaultRowHeight="14.5" x14ac:dyDescent="0.35"/>
  <cols>
    <col min="1" max="1" width="42" customWidth="1"/>
    <col min="3" max="3" width="16.6328125" customWidth="1"/>
    <col min="5" max="5" width="13.54296875" customWidth="1"/>
    <col min="8" max="8" width="26" customWidth="1"/>
  </cols>
  <sheetData>
    <row r="1" spans="1:9" x14ac:dyDescent="0.35">
      <c r="A1" t="s">
        <v>626</v>
      </c>
      <c r="E1" t="s">
        <v>634</v>
      </c>
      <c r="F1">
        <v>20</v>
      </c>
      <c r="H1" t="s">
        <v>635</v>
      </c>
      <c r="I1">
        <v>3000</v>
      </c>
    </row>
    <row r="2" spans="1:9" x14ac:dyDescent="0.35">
      <c r="A2" t="s">
        <v>623</v>
      </c>
      <c r="B2" s="14">
        <v>0.22700000000000001</v>
      </c>
    </row>
    <row r="3" spans="1:9" x14ac:dyDescent="0.35">
      <c r="A3" t="s">
        <v>624</v>
      </c>
      <c r="B3" s="14">
        <v>0.58199999999999996</v>
      </c>
    </row>
    <row r="4" spans="1:9" x14ac:dyDescent="0.35">
      <c r="A4" t="s">
        <v>625</v>
      </c>
      <c r="B4" s="14">
        <v>0.191</v>
      </c>
    </row>
    <row r="5" spans="1:9" x14ac:dyDescent="0.35">
      <c r="A5" t="s">
        <v>627</v>
      </c>
      <c r="B5" s="14">
        <f>SUM(B2:B4)</f>
        <v>1</v>
      </c>
    </row>
    <row r="9" spans="1:9" x14ac:dyDescent="0.35">
      <c r="B9" s="16"/>
      <c r="C9" s="16"/>
      <c r="D9" s="16"/>
      <c r="E9" s="16"/>
    </row>
    <row r="10" spans="1:9" x14ac:dyDescent="0.35">
      <c r="B10" s="16"/>
      <c r="C10" s="16"/>
      <c r="D10" s="16"/>
      <c r="E10" s="16"/>
      <c r="F10" s="16"/>
      <c r="G10" s="16"/>
      <c r="H10" s="16">
        <v>5708902</v>
      </c>
    </row>
    <row r="11" spans="1:9" x14ac:dyDescent="0.35">
      <c r="B11" s="16"/>
      <c r="C11" s="16"/>
      <c r="D11" s="16"/>
      <c r="F11" s="16"/>
      <c r="G11" s="16"/>
      <c r="H11" s="16">
        <v>2269316</v>
      </c>
      <c r="I11" s="16">
        <v>11584008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0AF87-0F48-4480-8C06-FF8E5DB8736F}">
  <dimension ref="A1:K87"/>
  <sheetViews>
    <sheetView tabSelected="1" workbookViewId="0">
      <selection activeCell="I2" sqref="I2"/>
    </sheetView>
  </sheetViews>
  <sheetFormatPr defaultColWidth="10.90625" defaultRowHeight="14.5" x14ac:dyDescent="0.35"/>
  <cols>
    <col min="9" max="9" width="16.36328125" customWidth="1"/>
  </cols>
  <sheetData>
    <row r="1" spans="1:11" x14ac:dyDescent="0.35">
      <c r="A1" s="12" t="s">
        <v>3</v>
      </c>
      <c r="B1" t="s">
        <v>639</v>
      </c>
      <c r="C1" t="s">
        <v>640</v>
      </c>
      <c r="D1" t="s">
        <v>641</v>
      </c>
      <c r="E1" t="s">
        <v>642</v>
      </c>
      <c r="F1" t="s">
        <v>643</v>
      </c>
      <c r="G1" t="s">
        <v>644</v>
      </c>
      <c r="H1" t="s">
        <v>636</v>
      </c>
      <c r="I1" t="s">
        <v>646</v>
      </c>
      <c r="J1" t="s">
        <v>638</v>
      </c>
      <c r="K1" t="s">
        <v>645</v>
      </c>
    </row>
    <row r="2" spans="1:11" x14ac:dyDescent="0.35">
      <c r="A2" t="s">
        <v>380</v>
      </c>
      <c r="B2">
        <f>IMPACT!$A$3*computation!I2</f>
        <v>32.234000000000002</v>
      </c>
      <c r="C2">
        <f>IMPACT!$B$3*computation!J2</f>
        <v>950.40599999999995</v>
      </c>
      <c r="D2">
        <f>IMPACT!$C$3*computation!K2</f>
        <v>339.02499999999998</v>
      </c>
      <c r="E2">
        <f>IMPACT!$D$3*computation!L2</f>
        <v>16.866100000000003</v>
      </c>
      <c r="F2">
        <f>IMPACT!$E$3*computation!M2</f>
        <v>778.3667999999999</v>
      </c>
      <c r="G2">
        <f>IMPACT!$F$3*computation!N2</f>
        <v>425.73900000000003</v>
      </c>
      <c r="H2">
        <f>SUM(B2:G2)</f>
        <v>2542.6369</v>
      </c>
      <c r="I2">
        <f>H2/$H$87</f>
        <v>36.932301645019521</v>
      </c>
      <c r="J2">
        <f>repartition!$F$1*FINAL!I2</f>
        <v>738.64603290039042</v>
      </c>
      <c r="K2">
        <f>ROUNDUP(J2,0)</f>
        <v>739</v>
      </c>
    </row>
    <row r="3" spans="1:11" x14ac:dyDescent="0.35">
      <c r="A3" t="s">
        <v>381</v>
      </c>
      <c r="B3">
        <f>IMPACT!$A$3*computation!I3</f>
        <v>7.5137</v>
      </c>
      <c r="C3">
        <f>IMPACT!$B$3*computation!J3</f>
        <v>221.53829999999999</v>
      </c>
      <c r="D3">
        <f>IMPACT!$C$3*computation!K3</f>
        <v>79.026250000000005</v>
      </c>
      <c r="E3">
        <f>IMPACT!$D$3*computation!L3</f>
        <v>3.7364199999999999</v>
      </c>
      <c r="F3">
        <f>IMPACT!$E$3*computation!M3</f>
        <v>172.43495999999999</v>
      </c>
      <c r="G3">
        <f>IMPACT!$F$3*computation!N3</f>
        <v>94.31580000000001</v>
      </c>
      <c r="H3">
        <f>SUM(B3:G3)</f>
        <v>578.56542999999999</v>
      </c>
      <c r="I3">
        <f t="shared" ref="I3:I66" si="0">H3/$H$87</f>
        <v>8.4037767964983239</v>
      </c>
      <c r="J3">
        <f>repartition!$F$1*FINAL!I3</f>
        <v>168.07553592996646</v>
      </c>
      <c r="K3">
        <f t="shared" ref="K3:K66" si="1">ROUNDUP(J3,0)</f>
        <v>169</v>
      </c>
    </row>
    <row r="4" spans="1:11" x14ac:dyDescent="0.35">
      <c r="A4" t="s">
        <v>382</v>
      </c>
      <c r="B4">
        <f>IMPACT!$A$3*computation!I4</f>
        <v>10.94594</v>
      </c>
      <c r="C4">
        <f>IMPACT!$B$3*computation!J4</f>
        <v>322.73646000000002</v>
      </c>
      <c r="D4">
        <f>IMPACT!$C$3*computation!K4</f>
        <v>115.12525000000001</v>
      </c>
      <c r="E4">
        <f>IMPACT!$D$3*computation!L4</f>
        <v>5.5319900000000004</v>
      </c>
      <c r="F4">
        <f>IMPACT!$E$3*computation!M4</f>
        <v>255.30011999999996</v>
      </c>
      <c r="G4">
        <f>IMPACT!$F$3*computation!N4</f>
        <v>139.64009999999999</v>
      </c>
      <c r="H4">
        <f t="shared" ref="H3:H66" si="2">SUM(B4:G4)</f>
        <v>849.27985999999999</v>
      </c>
      <c r="I4">
        <f t="shared" si="0"/>
        <v>12.335957198827701</v>
      </c>
      <c r="J4">
        <f>repartition!$F$1*FINAL!I4</f>
        <v>246.71914397655402</v>
      </c>
      <c r="K4">
        <f t="shared" si="1"/>
        <v>247</v>
      </c>
    </row>
    <row r="5" spans="1:11" x14ac:dyDescent="0.35">
      <c r="A5" t="s">
        <v>383</v>
      </c>
      <c r="B5">
        <f>IMPACT!$A$3*computation!I5</f>
        <v>11.776759999999999</v>
      </c>
      <c r="C5">
        <f>IMPACT!$B$3*computation!J5</f>
        <v>347.23284000000001</v>
      </c>
      <c r="D5">
        <f>IMPACT!$C$3*computation!K5</f>
        <v>123.8635</v>
      </c>
      <c r="E5">
        <f>IMPACT!$D$3*computation!L5</f>
        <v>5.7272100000000004</v>
      </c>
      <c r="F5">
        <f>IMPACT!$E$3*computation!M5</f>
        <v>264.30948000000001</v>
      </c>
      <c r="G5">
        <f>IMPACT!$F$3*computation!N5</f>
        <v>144.56790000000001</v>
      </c>
      <c r="H5">
        <f t="shared" si="2"/>
        <v>897.47769000000005</v>
      </c>
      <c r="I5">
        <f t="shared" si="0"/>
        <v>13.036040170248187</v>
      </c>
      <c r="J5">
        <f>repartition!$F$1*FINAL!I5</f>
        <v>260.72080340496376</v>
      </c>
      <c r="K5">
        <f t="shared" si="1"/>
        <v>261</v>
      </c>
    </row>
    <row r="6" spans="1:11" x14ac:dyDescent="0.35">
      <c r="A6" t="s">
        <v>384</v>
      </c>
      <c r="B6">
        <f>IMPACT!$A$3*computation!I6</f>
        <v>8.5261200000000006</v>
      </c>
      <c r="C6">
        <f>IMPACT!$B$3*computation!J6</f>
        <v>251.38907999999998</v>
      </c>
      <c r="D6">
        <f>IMPACT!$C$3*computation!K6</f>
        <v>89.674499999999995</v>
      </c>
      <c r="E6">
        <f>IMPACT!$D$3*computation!L6</f>
        <v>4.39018</v>
      </c>
      <c r="F6">
        <f>IMPACT!$E$3*computation!M6</f>
        <v>202.60583999999997</v>
      </c>
      <c r="G6">
        <f>IMPACT!$F$3*computation!N6</f>
        <v>110.8182</v>
      </c>
      <c r="H6">
        <f t="shared" si="2"/>
        <v>667.40391999999997</v>
      </c>
      <c r="I6">
        <f t="shared" si="0"/>
        <v>9.694173357001338</v>
      </c>
      <c r="J6">
        <f>repartition!$F$1*FINAL!I6</f>
        <v>193.88346714002677</v>
      </c>
      <c r="K6">
        <f t="shared" si="1"/>
        <v>194</v>
      </c>
    </row>
    <row r="7" spans="1:11" x14ac:dyDescent="0.35">
      <c r="A7" t="s">
        <v>385</v>
      </c>
      <c r="B7">
        <f>IMPACT!$A$3*computation!I7</f>
        <v>12.593959999999999</v>
      </c>
      <c r="C7">
        <f>IMPACT!$B$3*computation!J7</f>
        <v>371.32763999999997</v>
      </c>
      <c r="D7">
        <f>IMPACT!$C$3*computation!K7</f>
        <v>132.45850000000002</v>
      </c>
      <c r="E7">
        <f>IMPACT!$D$3*computation!L7</f>
        <v>6.4377200000000006</v>
      </c>
      <c r="F7">
        <f>IMPACT!$E$3*computation!M7</f>
        <v>297.09935999999999</v>
      </c>
      <c r="G7">
        <f>IMPACT!$F$3*computation!N7</f>
        <v>162.50280000000001</v>
      </c>
      <c r="H7">
        <f t="shared" si="2"/>
        <v>982.4199799999999</v>
      </c>
      <c r="I7">
        <f t="shared" si="0"/>
        <v>14.269843658547567</v>
      </c>
      <c r="J7">
        <f>repartition!$F$1*FINAL!I7</f>
        <v>285.39687317095132</v>
      </c>
      <c r="K7">
        <f t="shared" si="1"/>
        <v>286</v>
      </c>
    </row>
    <row r="8" spans="1:11" x14ac:dyDescent="0.35">
      <c r="A8" t="s">
        <v>386</v>
      </c>
      <c r="B8">
        <f>IMPACT!$A$3*computation!I8</f>
        <v>47.878840000000004</v>
      </c>
      <c r="C8">
        <f>IMPACT!$B$3*computation!J8</f>
        <v>1411.6875600000001</v>
      </c>
      <c r="D8">
        <f>IMPACT!$C$3*computation!K8</f>
        <v>503.57150000000001</v>
      </c>
      <c r="E8">
        <f>IMPACT!$D$3*computation!L8</f>
        <v>25.455780000000001</v>
      </c>
      <c r="F8">
        <f>IMPACT!$E$3*computation!M8</f>
        <v>1174.77864</v>
      </c>
      <c r="G8">
        <f>IMPACT!$F$3*computation!N8</f>
        <v>642.56220000000008</v>
      </c>
      <c r="H8">
        <f t="shared" si="2"/>
        <v>3805.9345200000007</v>
      </c>
      <c r="I8">
        <f t="shared" si="0"/>
        <v>55.281948332391707</v>
      </c>
      <c r="J8">
        <f>repartition!$F$1*FINAL!I8</f>
        <v>1105.6389666478342</v>
      </c>
      <c r="K8">
        <f t="shared" si="1"/>
        <v>1106</v>
      </c>
    </row>
    <row r="9" spans="1:11" x14ac:dyDescent="0.35">
      <c r="A9" t="s">
        <v>387</v>
      </c>
      <c r="B9">
        <f>IMPACT!$A$3*computation!I9</f>
        <v>12.58488</v>
      </c>
      <c r="C9">
        <f>IMPACT!$B$3*computation!J9</f>
        <v>371.05991999999998</v>
      </c>
      <c r="D9">
        <f>IMPACT!$C$3*computation!K9</f>
        <v>132.363</v>
      </c>
      <c r="E9">
        <f>IMPACT!$D$3*computation!L9</f>
        <v>6.3628100000000005</v>
      </c>
      <c r="F9">
        <f>IMPACT!$E$3*computation!M9</f>
        <v>293.64227999999997</v>
      </c>
      <c r="G9">
        <f>IMPACT!$F$3*computation!N9</f>
        <v>160.61190000000002</v>
      </c>
      <c r="H9">
        <f t="shared" si="2"/>
        <v>976.62478999999996</v>
      </c>
      <c r="I9">
        <f t="shared" si="0"/>
        <v>14.185667382662402</v>
      </c>
      <c r="J9">
        <f>repartition!$F$1*FINAL!I9</f>
        <v>283.71334765324804</v>
      </c>
      <c r="K9">
        <f t="shared" si="1"/>
        <v>284</v>
      </c>
    </row>
    <row r="10" spans="1:11" x14ac:dyDescent="0.35">
      <c r="A10" t="s">
        <v>388</v>
      </c>
      <c r="B10">
        <f>IMPACT!$A$3*computation!I10</f>
        <v>9.6248000000000005</v>
      </c>
      <c r="C10">
        <f>IMPACT!$B$3*computation!J10</f>
        <v>283.78319999999997</v>
      </c>
      <c r="D10">
        <f>IMPACT!$C$3*computation!K10</f>
        <v>101.23</v>
      </c>
      <c r="E10">
        <f>IMPACT!$D$3*computation!L10</f>
        <v>4.7783500000000005</v>
      </c>
      <c r="F10">
        <f>IMPACT!$E$3*computation!M10</f>
        <v>220.51979999999998</v>
      </c>
      <c r="G10">
        <f>IMPACT!$F$3*computation!N10</f>
        <v>120.6165</v>
      </c>
      <c r="H10">
        <f t="shared" si="2"/>
        <v>740.55264999999997</v>
      </c>
      <c r="I10">
        <f t="shared" si="0"/>
        <v>10.756673064022065</v>
      </c>
      <c r="J10">
        <f>repartition!$F$1*FINAL!I10</f>
        <v>215.13346128044131</v>
      </c>
      <c r="K10">
        <f t="shared" si="1"/>
        <v>216</v>
      </c>
    </row>
    <row r="11" spans="1:11" x14ac:dyDescent="0.35">
      <c r="A11" t="s">
        <v>389</v>
      </c>
      <c r="B11">
        <f>IMPACT!$A$3*computation!I11</f>
        <v>12.7347</v>
      </c>
      <c r="C11">
        <f>IMPACT!$B$3*computation!J11</f>
        <v>375.47730000000001</v>
      </c>
      <c r="D11">
        <f>IMPACT!$C$3*computation!K11</f>
        <v>133.93875</v>
      </c>
      <c r="E11">
        <f>IMPACT!$D$3*computation!L11</f>
        <v>6.7986500000000003</v>
      </c>
      <c r="F11">
        <f>IMPACT!$E$3*computation!M11</f>
        <v>313.75619999999998</v>
      </c>
      <c r="G11">
        <f>IMPACT!$F$3*computation!N11</f>
        <v>171.61349999999999</v>
      </c>
      <c r="H11">
        <f t="shared" si="2"/>
        <v>1014.3190999999999</v>
      </c>
      <c r="I11">
        <f t="shared" si="0"/>
        <v>14.733184657826966</v>
      </c>
      <c r="J11">
        <f>repartition!$F$1*FINAL!I11</f>
        <v>294.6636931565393</v>
      </c>
      <c r="K11">
        <f t="shared" si="1"/>
        <v>295</v>
      </c>
    </row>
    <row r="12" spans="1:11" x14ac:dyDescent="0.35">
      <c r="A12" t="s">
        <v>390</v>
      </c>
      <c r="B12">
        <f>IMPACT!$A$3*computation!I12</f>
        <v>6.29244</v>
      </c>
      <c r="C12">
        <f>IMPACT!$B$3*computation!J12</f>
        <v>185.52995999999999</v>
      </c>
      <c r="D12">
        <f>IMPACT!$C$3*computation!K12</f>
        <v>66.1815</v>
      </c>
      <c r="E12">
        <f>IMPACT!$D$3*computation!L12</f>
        <v>3.2892299999999999</v>
      </c>
      <c r="F12">
        <f>IMPACT!$E$3*computation!M12</f>
        <v>151.79723999999999</v>
      </c>
      <c r="G12">
        <f>IMPACT!$F$3*computation!N12</f>
        <v>83.027699999999996</v>
      </c>
      <c r="H12">
        <f t="shared" si="2"/>
        <v>496.11806999999993</v>
      </c>
      <c r="I12">
        <f t="shared" si="0"/>
        <v>7.206212657727459</v>
      </c>
      <c r="J12">
        <f>repartition!$F$1*FINAL!I12</f>
        <v>144.12425315454919</v>
      </c>
      <c r="K12">
        <f t="shared" si="1"/>
        <v>145</v>
      </c>
    </row>
    <row r="13" spans="1:11" x14ac:dyDescent="0.35">
      <c r="A13" t="s">
        <v>391</v>
      </c>
      <c r="B13">
        <f>IMPACT!$A$3*computation!I13</f>
        <v>9.8654200000000003</v>
      </c>
      <c r="C13">
        <f>IMPACT!$B$3*computation!J13</f>
        <v>290.87777999999997</v>
      </c>
      <c r="D13">
        <f>IMPACT!$C$3*computation!K13</f>
        <v>103.76075</v>
      </c>
      <c r="E13">
        <f>IMPACT!$D$3*computation!L13</f>
        <v>4.8736900000000007</v>
      </c>
      <c r="F13">
        <f>IMPACT!$E$3*computation!M13</f>
        <v>224.91971999999996</v>
      </c>
      <c r="G13">
        <f>IMPACT!$F$3*computation!N13</f>
        <v>123.0231</v>
      </c>
      <c r="H13">
        <f t="shared" si="2"/>
        <v>757.32046000000003</v>
      </c>
      <c r="I13">
        <f t="shared" si="0"/>
        <v>11.000228806033981</v>
      </c>
      <c r="J13">
        <f>repartition!$F$1*FINAL!I13</f>
        <v>220.00457612067962</v>
      </c>
      <c r="K13">
        <f t="shared" si="1"/>
        <v>221</v>
      </c>
    </row>
    <row r="14" spans="1:11" x14ac:dyDescent="0.35">
      <c r="A14" t="s">
        <v>392</v>
      </c>
      <c r="B14">
        <f>IMPACT!$A$3*computation!I14</f>
        <v>15.036480000000001</v>
      </c>
      <c r="C14">
        <f>IMPACT!$B$3*computation!J14</f>
        <v>443.34431999999998</v>
      </c>
      <c r="D14">
        <f>IMPACT!$C$3*computation!K14</f>
        <v>158.148</v>
      </c>
      <c r="E14">
        <f>IMPACT!$D$3*computation!L14</f>
        <v>7.8451200000000005</v>
      </c>
      <c r="F14">
        <f>IMPACT!$E$3*computation!M14</f>
        <v>362.05055999999996</v>
      </c>
      <c r="G14">
        <f>IMPACT!$F$3*computation!N14</f>
        <v>198.02879999999999</v>
      </c>
      <c r="H14">
        <f t="shared" si="2"/>
        <v>1184.4532799999999</v>
      </c>
      <c r="I14">
        <f t="shared" si="0"/>
        <v>17.20441712357465</v>
      </c>
      <c r="J14">
        <f>repartition!$F$1*FINAL!I14</f>
        <v>344.08834247149298</v>
      </c>
      <c r="K14">
        <f t="shared" si="1"/>
        <v>345</v>
      </c>
    </row>
    <row r="15" spans="1:11" x14ac:dyDescent="0.35">
      <c r="A15" t="s">
        <v>393</v>
      </c>
      <c r="B15">
        <f>IMPACT!$A$3*computation!I15</f>
        <v>31.15802</v>
      </c>
      <c r="C15">
        <f>IMPACT!$B$3*computation!J15</f>
        <v>918.68117999999993</v>
      </c>
      <c r="D15">
        <f>IMPACT!$C$3*computation!K15</f>
        <v>327.70825000000002</v>
      </c>
      <c r="E15">
        <f>IMPACT!$D$3*computation!L15</f>
        <v>16.403020000000001</v>
      </c>
      <c r="F15">
        <f>IMPACT!$E$3*computation!M15</f>
        <v>756.99576000000002</v>
      </c>
      <c r="G15">
        <f>IMPACT!$F$3*computation!N15</f>
        <v>414.04979999999995</v>
      </c>
      <c r="H15">
        <f t="shared" si="2"/>
        <v>2464.9960299999998</v>
      </c>
      <c r="I15">
        <f t="shared" si="0"/>
        <v>35.80455271994817</v>
      </c>
      <c r="J15">
        <f>repartition!$F$1*FINAL!I15</f>
        <v>716.09105439896337</v>
      </c>
      <c r="K15">
        <f t="shared" si="1"/>
        <v>717</v>
      </c>
    </row>
    <row r="16" spans="1:11" x14ac:dyDescent="0.35">
      <c r="A16" t="s">
        <v>394</v>
      </c>
      <c r="B16">
        <f>IMPACT!$A$3*computation!I16</f>
        <v>9.47044</v>
      </c>
      <c r="C16">
        <f>IMPACT!$B$3*computation!J16</f>
        <v>279.23196000000002</v>
      </c>
      <c r="D16">
        <f>IMPACT!$C$3*computation!K16</f>
        <v>99.606499999999997</v>
      </c>
      <c r="E16">
        <f>IMPACT!$D$3*computation!L16</f>
        <v>4.9259000000000004</v>
      </c>
      <c r="F16">
        <f>IMPACT!$E$3*computation!M16</f>
        <v>227.32919999999996</v>
      </c>
      <c r="G16">
        <f>IMPACT!$F$3*computation!N16</f>
        <v>124.34100000000001</v>
      </c>
      <c r="H16">
        <f t="shared" si="2"/>
        <v>744.90499999999997</v>
      </c>
      <c r="I16">
        <f t="shared" si="0"/>
        <v>10.819891804796535</v>
      </c>
      <c r="J16">
        <f>repartition!$F$1*FINAL!I16</f>
        <v>216.3978360959307</v>
      </c>
      <c r="K16">
        <f t="shared" si="1"/>
        <v>217</v>
      </c>
    </row>
    <row r="17" spans="1:11" x14ac:dyDescent="0.35">
      <c r="A17" t="s">
        <v>395</v>
      </c>
      <c r="B17">
        <f>IMPACT!$A$3*computation!I17</f>
        <v>14.278300000000002</v>
      </c>
      <c r="C17">
        <f>IMPACT!$B$3*computation!J17</f>
        <v>420.98969999999997</v>
      </c>
      <c r="D17">
        <f>IMPACT!$C$3*computation!K17</f>
        <v>150.17375000000001</v>
      </c>
      <c r="E17">
        <f>IMPACT!$D$3*computation!L17</f>
        <v>7.1981700000000002</v>
      </c>
      <c r="F17">
        <f>IMPACT!$E$3*computation!M17</f>
        <v>332.19396</v>
      </c>
      <c r="G17">
        <f>IMPACT!$F$3*computation!N17</f>
        <v>181.69830000000002</v>
      </c>
      <c r="H17">
        <f t="shared" si="2"/>
        <v>1106.5321799999999</v>
      </c>
      <c r="I17">
        <f t="shared" si="0"/>
        <v>16.072597802573004</v>
      </c>
      <c r="J17">
        <f>repartition!$F$1*FINAL!I17</f>
        <v>321.45195605146006</v>
      </c>
      <c r="K17">
        <f t="shared" si="1"/>
        <v>322</v>
      </c>
    </row>
    <row r="18" spans="1:11" x14ac:dyDescent="0.35">
      <c r="A18" t="s">
        <v>396</v>
      </c>
      <c r="B18">
        <f>IMPACT!$A$3*computation!I18</f>
        <v>6.079060000000001</v>
      </c>
      <c r="C18">
        <f>IMPACT!$B$3*computation!J18</f>
        <v>179.23854</v>
      </c>
      <c r="D18">
        <f>IMPACT!$C$3*computation!K18</f>
        <v>63.937249999999999</v>
      </c>
      <c r="E18">
        <f>IMPACT!$D$3*computation!L18</f>
        <v>3.1961599999999999</v>
      </c>
      <c r="F18">
        <f>IMPACT!$E$3*computation!M18</f>
        <v>147.50207999999998</v>
      </c>
      <c r="G18">
        <f>IMPACT!$F$3*computation!N18</f>
        <v>80.678399999999996</v>
      </c>
      <c r="H18">
        <f t="shared" si="2"/>
        <v>480.63148999999999</v>
      </c>
      <c r="I18">
        <f t="shared" si="0"/>
        <v>6.9812670337534959</v>
      </c>
      <c r="J18">
        <f>repartition!$F$1*FINAL!I18</f>
        <v>139.62534067506991</v>
      </c>
      <c r="K18">
        <f t="shared" si="1"/>
        <v>140</v>
      </c>
    </row>
    <row r="19" spans="1:11" x14ac:dyDescent="0.35">
      <c r="A19" t="s">
        <v>397</v>
      </c>
      <c r="B19">
        <f>IMPACT!$A$3*computation!I19</f>
        <v>63.287600000000005</v>
      </c>
      <c r="C19">
        <f>IMPACT!$B$3*computation!J19</f>
        <v>1866.0083999999999</v>
      </c>
      <c r="D19">
        <f>IMPACT!$C$3*computation!K19</f>
        <v>665.63499999999999</v>
      </c>
      <c r="E19">
        <f>IMPACT!$D$3*computation!L19</f>
        <v>34.102209999999999</v>
      </c>
      <c r="F19">
        <f>IMPACT!$E$3*computation!M19</f>
        <v>1573.8094799999997</v>
      </c>
      <c r="G19">
        <f>IMPACT!$F$3*computation!N19</f>
        <v>860.81790000000001</v>
      </c>
      <c r="H19">
        <f t="shared" si="2"/>
        <v>5063.6605899999995</v>
      </c>
      <c r="I19">
        <f t="shared" si="0"/>
        <v>73.550667158915815</v>
      </c>
      <c r="J19">
        <f>repartition!$F$1*FINAL!I19</f>
        <v>1471.0133431783163</v>
      </c>
      <c r="K19">
        <f t="shared" si="1"/>
        <v>1472</v>
      </c>
    </row>
    <row r="20" spans="1:11" x14ac:dyDescent="0.35">
      <c r="A20" t="s">
        <v>398</v>
      </c>
      <c r="B20">
        <f>IMPACT!$A$3*computation!I20</f>
        <v>20.316500000000001</v>
      </c>
      <c r="C20">
        <f>IMPACT!$B$3*computation!J20</f>
        <v>599.02350000000001</v>
      </c>
      <c r="D20">
        <f>IMPACT!$C$3*computation!K20</f>
        <v>213.68125000000001</v>
      </c>
      <c r="E20">
        <f>IMPACT!$D$3*computation!L20</f>
        <v>10.843790000000002</v>
      </c>
      <c r="F20">
        <f>IMPACT!$E$3*computation!M20</f>
        <v>500.43851999999998</v>
      </c>
      <c r="G20">
        <f>IMPACT!$F$3*computation!N20</f>
        <v>273.72210000000001</v>
      </c>
      <c r="H20">
        <f t="shared" si="2"/>
        <v>1618.02566</v>
      </c>
      <c r="I20">
        <f t="shared" si="0"/>
        <v>23.502141318133862</v>
      </c>
      <c r="J20">
        <f>repartition!$F$1*FINAL!I20</f>
        <v>470.04282636267726</v>
      </c>
      <c r="K20">
        <f t="shared" si="1"/>
        <v>471</v>
      </c>
    </row>
    <row r="21" spans="1:11" x14ac:dyDescent="0.35">
      <c r="A21" t="s">
        <v>399</v>
      </c>
      <c r="B21">
        <f>IMPACT!$A$3*computation!I21</f>
        <v>29.292080000000002</v>
      </c>
      <c r="C21">
        <f>IMPACT!$B$3*computation!J21</f>
        <v>863.66471999999999</v>
      </c>
      <c r="D21">
        <f>IMPACT!$C$3*computation!K21</f>
        <v>308.08300000000003</v>
      </c>
      <c r="E21">
        <f>IMPACT!$D$3*computation!L21</f>
        <v>14.83445</v>
      </c>
      <c r="F21">
        <f>IMPACT!$E$3*computation!M21</f>
        <v>684.60659999999996</v>
      </c>
      <c r="G21">
        <f>IMPACT!$F$3*computation!N21</f>
        <v>374.45549999999997</v>
      </c>
      <c r="H21">
        <f t="shared" si="2"/>
        <v>2274.9363499999999</v>
      </c>
      <c r="I21">
        <f t="shared" si="0"/>
        <v>33.043898443155491</v>
      </c>
      <c r="J21">
        <f>repartition!$F$1*FINAL!I21</f>
        <v>660.8779688631098</v>
      </c>
      <c r="K21">
        <f t="shared" si="1"/>
        <v>661</v>
      </c>
    </row>
    <row r="22" spans="1:11" x14ac:dyDescent="0.35">
      <c r="A22" t="s">
        <v>400</v>
      </c>
      <c r="B22">
        <f>IMPACT!$A$3*computation!I22</f>
        <v>20.289260000000002</v>
      </c>
      <c r="C22">
        <f>IMPACT!$B$3*computation!J22</f>
        <v>598.22033999999996</v>
      </c>
      <c r="D22">
        <f>IMPACT!$C$3*computation!K22</f>
        <v>213.39475000000002</v>
      </c>
      <c r="E22">
        <f>IMPACT!$D$3*computation!L22</f>
        <v>10.426110000000001</v>
      </c>
      <c r="F22">
        <f>IMPACT!$E$3*computation!M22</f>
        <v>481.16267999999991</v>
      </c>
      <c r="G22">
        <f>IMPACT!$F$3*computation!N22</f>
        <v>263.1789</v>
      </c>
      <c r="H22">
        <f t="shared" si="2"/>
        <v>1586.6720399999999</v>
      </c>
      <c r="I22">
        <f t="shared" si="0"/>
        <v>23.046723813769272</v>
      </c>
      <c r="J22">
        <f>repartition!$F$1*FINAL!I22</f>
        <v>460.93447627538546</v>
      </c>
      <c r="K22">
        <f t="shared" si="1"/>
        <v>461</v>
      </c>
    </row>
    <row r="23" spans="1:11" x14ac:dyDescent="0.35">
      <c r="A23" t="s">
        <v>401</v>
      </c>
      <c r="B23">
        <f>IMPACT!$A$3*computation!I23</f>
        <v>26.250280000000004</v>
      </c>
      <c r="C23">
        <f>IMPACT!$B$3*computation!J23</f>
        <v>773.97852</v>
      </c>
      <c r="D23">
        <f>IMPACT!$C$3*computation!K23</f>
        <v>276.09050000000002</v>
      </c>
      <c r="E23">
        <f>IMPACT!$D$3*computation!L23</f>
        <v>14.142100000000001</v>
      </c>
      <c r="F23">
        <f>IMPACT!$E$3*computation!M23</f>
        <v>652.65479999999991</v>
      </c>
      <c r="G23">
        <f>IMPACT!$F$3*computation!N23</f>
        <v>356.97899999999998</v>
      </c>
      <c r="H23">
        <f t="shared" si="2"/>
        <v>2100.0951999999997</v>
      </c>
      <c r="I23">
        <f t="shared" si="0"/>
        <v>30.504296311304849</v>
      </c>
      <c r="J23">
        <f>repartition!$F$1*FINAL!I23</f>
        <v>610.08592622609694</v>
      </c>
      <c r="K23">
        <f t="shared" si="1"/>
        <v>611</v>
      </c>
    </row>
    <row r="24" spans="1:11" x14ac:dyDescent="0.35">
      <c r="A24" t="s">
        <v>402</v>
      </c>
      <c r="B24">
        <f>IMPACT!$A$3*computation!I24</f>
        <v>44.764400000000009</v>
      </c>
      <c r="C24">
        <f>IMPACT!$B$3*computation!J24</f>
        <v>1319.8596</v>
      </c>
      <c r="D24">
        <f>IMPACT!$C$3*computation!K24</f>
        <v>470.815</v>
      </c>
      <c r="E24">
        <f>IMPACT!$D$3*computation!L24</f>
        <v>24.379799999999999</v>
      </c>
      <c r="F24">
        <f>IMPACT!$E$3*computation!M24</f>
        <v>1125.1223999999997</v>
      </c>
      <c r="G24">
        <f>IMPACT!$F$3*computation!N24</f>
        <v>615.40200000000004</v>
      </c>
      <c r="H24">
        <f t="shared" si="2"/>
        <v>3600.3431999999998</v>
      </c>
      <c r="I24">
        <f t="shared" si="0"/>
        <v>52.295693926252248</v>
      </c>
      <c r="J24">
        <f>repartition!$F$1*FINAL!I24</f>
        <v>1045.913878525045</v>
      </c>
      <c r="K24">
        <f t="shared" si="1"/>
        <v>1046</v>
      </c>
    </row>
    <row r="25" spans="1:11" x14ac:dyDescent="0.35">
      <c r="A25" t="s">
        <v>403</v>
      </c>
      <c r="B25">
        <f>IMPACT!$A$3*computation!I25</f>
        <v>11.699580000000001</v>
      </c>
      <c r="C25">
        <f>IMPACT!$B$3*computation!J25</f>
        <v>344.95722000000001</v>
      </c>
      <c r="D25">
        <f>IMPACT!$C$3*computation!K25</f>
        <v>123.05175</v>
      </c>
      <c r="E25">
        <f>IMPACT!$D$3*computation!L25</f>
        <v>6.2561200000000001</v>
      </c>
      <c r="F25">
        <f>IMPACT!$E$3*computation!M25</f>
        <v>288.71855999999997</v>
      </c>
      <c r="G25">
        <f>IMPACT!$F$3*computation!N25</f>
        <v>157.91879999999998</v>
      </c>
      <c r="H25">
        <f t="shared" si="2"/>
        <v>932.60203000000001</v>
      </c>
      <c r="I25">
        <f t="shared" si="0"/>
        <v>13.546228125108051</v>
      </c>
      <c r="J25">
        <f>repartition!$F$1*FINAL!I25</f>
        <v>270.92456250216105</v>
      </c>
      <c r="K25">
        <f t="shared" si="1"/>
        <v>271</v>
      </c>
    </row>
    <row r="26" spans="1:11" x14ac:dyDescent="0.35">
      <c r="A26" t="s">
        <v>404</v>
      </c>
      <c r="B26">
        <f>IMPACT!$A$3*computation!I26</f>
        <v>17.038620000000002</v>
      </c>
      <c r="C26">
        <f>IMPACT!$B$3*computation!J26</f>
        <v>502.37657999999993</v>
      </c>
      <c r="D26">
        <f>IMPACT!$C$3*computation!K26</f>
        <v>179.20574999999999</v>
      </c>
      <c r="E26">
        <f>IMPACT!$D$3*computation!L26</f>
        <v>8.9029399999999992</v>
      </c>
      <c r="F26">
        <f>IMPACT!$E$3*computation!M26</f>
        <v>410.86871999999994</v>
      </c>
      <c r="G26">
        <f>IMPACT!$F$3*computation!N26</f>
        <v>224.73059999999998</v>
      </c>
      <c r="H26">
        <f t="shared" si="2"/>
        <v>1343.1232099999997</v>
      </c>
      <c r="I26">
        <f t="shared" si="0"/>
        <v>19.509129100638354</v>
      </c>
      <c r="J26">
        <f>repartition!$F$1*FINAL!I26</f>
        <v>390.18258201276706</v>
      </c>
      <c r="K26">
        <f t="shared" si="1"/>
        <v>391</v>
      </c>
    </row>
    <row r="27" spans="1:11" x14ac:dyDescent="0.35">
      <c r="A27" t="s">
        <v>405</v>
      </c>
      <c r="B27">
        <f>IMPACT!$A$3*computation!I27</f>
        <v>28.284200000000002</v>
      </c>
      <c r="C27">
        <f>IMPACT!$B$3*computation!J27</f>
        <v>833.94779999999992</v>
      </c>
      <c r="D27">
        <f>IMPACT!$C$3*computation!K27</f>
        <v>297.48250000000002</v>
      </c>
      <c r="E27">
        <f>IMPACT!$D$3*computation!L27</f>
        <v>14.9366</v>
      </c>
      <c r="F27">
        <f>IMPACT!$E$3*computation!M27</f>
        <v>689.32079999999996</v>
      </c>
      <c r="G27">
        <f>IMPACT!$F$3*computation!N27</f>
        <v>377.03399999999999</v>
      </c>
      <c r="H27">
        <f t="shared" si="2"/>
        <v>2241.0059000000001</v>
      </c>
      <c r="I27">
        <f t="shared" si="0"/>
        <v>32.551051975635396</v>
      </c>
      <c r="J27">
        <f>repartition!$F$1*FINAL!I27</f>
        <v>651.02103951270794</v>
      </c>
      <c r="K27">
        <f t="shared" si="1"/>
        <v>652</v>
      </c>
    </row>
    <row r="28" spans="1:11" x14ac:dyDescent="0.35">
      <c r="A28" t="s">
        <v>406</v>
      </c>
      <c r="B28">
        <f>IMPACT!$A$3*computation!I28</f>
        <v>34.962539999999997</v>
      </c>
      <c r="C28">
        <f>IMPACT!$B$3*computation!J28</f>
        <v>1030.8558600000001</v>
      </c>
      <c r="D28">
        <f>IMPACT!$C$3*computation!K28</f>
        <v>367.72275000000002</v>
      </c>
      <c r="E28">
        <f>IMPACT!$D$3*computation!L28</f>
        <v>19.562860000000001</v>
      </c>
      <c r="F28">
        <f>IMPACT!$E$3*computation!M28</f>
        <v>902.8216799999999</v>
      </c>
      <c r="G28">
        <f>IMPACT!$F$3*computation!N28</f>
        <v>493.81139999999999</v>
      </c>
      <c r="H28">
        <f t="shared" si="2"/>
        <v>2849.7370900000001</v>
      </c>
      <c r="I28">
        <f t="shared" si="0"/>
        <v>41.392992376095911</v>
      </c>
      <c r="J28">
        <f>repartition!$F$1*FINAL!I28</f>
        <v>827.85984752191825</v>
      </c>
      <c r="K28">
        <f t="shared" si="1"/>
        <v>828</v>
      </c>
    </row>
    <row r="29" spans="1:11" x14ac:dyDescent="0.35">
      <c r="A29" t="s">
        <v>407</v>
      </c>
      <c r="B29">
        <f>IMPACT!$A$3*computation!I29</f>
        <v>90.191640000000007</v>
      </c>
      <c r="C29">
        <f>IMPACT!$B$3*computation!J29</f>
        <v>2659.2627599999996</v>
      </c>
      <c r="D29">
        <f>IMPACT!$C$3*computation!K29</f>
        <v>948.60149999999999</v>
      </c>
      <c r="E29">
        <f>IMPACT!$D$3*computation!L29</f>
        <v>47.595089999999999</v>
      </c>
      <c r="F29">
        <f>IMPACT!$E$3*computation!M29</f>
        <v>2196.5029199999999</v>
      </c>
      <c r="G29">
        <f>IMPACT!$F$3*computation!N29</f>
        <v>1201.4091000000001</v>
      </c>
      <c r="H29">
        <f t="shared" si="2"/>
        <v>7143.5630099999989</v>
      </c>
      <c r="I29">
        <f t="shared" si="0"/>
        <v>103.76165936454535</v>
      </c>
      <c r="J29">
        <f>repartition!$F$1*FINAL!I29</f>
        <v>2075.2331872909072</v>
      </c>
      <c r="K29">
        <f t="shared" si="1"/>
        <v>2076</v>
      </c>
    </row>
    <row r="30" spans="1:11" x14ac:dyDescent="0.35">
      <c r="A30" t="s">
        <v>408</v>
      </c>
      <c r="B30">
        <f>IMPACT!$A$3*computation!I30</f>
        <v>21.83286</v>
      </c>
      <c r="C30">
        <f>IMPACT!$B$3*computation!J30</f>
        <v>643.73273999999992</v>
      </c>
      <c r="D30">
        <f>IMPACT!$C$3*computation!K30</f>
        <v>229.62975</v>
      </c>
      <c r="E30">
        <f>IMPACT!$D$3*computation!L30</f>
        <v>11.229690000000002</v>
      </c>
      <c r="F30">
        <f>IMPACT!$E$3*computation!M30</f>
        <v>518.24771999999996</v>
      </c>
      <c r="G30">
        <f>IMPACT!$F$3*computation!N30</f>
        <v>283.4631</v>
      </c>
      <c r="H30">
        <f t="shared" si="2"/>
        <v>1708.1358599999999</v>
      </c>
      <c r="I30">
        <f t="shared" si="0"/>
        <v>24.811009716800235</v>
      </c>
      <c r="J30">
        <f>repartition!$F$1*FINAL!I30</f>
        <v>496.22019433600474</v>
      </c>
      <c r="K30">
        <f t="shared" si="1"/>
        <v>497</v>
      </c>
    </row>
    <row r="31" spans="1:11" x14ac:dyDescent="0.35">
      <c r="A31" t="s">
        <v>409</v>
      </c>
      <c r="B31">
        <f>IMPACT!$A$3*computation!I31</f>
        <v>446.43182000000002</v>
      </c>
      <c r="C31">
        <f>IMPACT!$B$3*computation!J31</f>
        <v>13162.855379999999</v>
      </c>
      <c r="D31">
        <f>IMPACT!$C$3*computation!K31</f>
        <v>4695.4007499999998</v>
      </c>
      <c r="E31">
        <f>IMPACT!$D$3*computation!L31</f>
        <v>225.11816999999999</v>
      </c>
      <c r="F31">
        <f>IMPACT!$E$3*computation!M31</f>
        <v>10389.15396</v>
      </c>
      <c r="G31">
        <f>IMPACT!$F$3*computation!N31</f>
        <v>5682.4983000000002</v>
      </c>
      <c r="H31">
        <f t="shared" si="2"/>
        <v>34601.458380000004</v>
      </c>
      <c r="I31">
        <f t="shared" si="0"/>
        <v>502.5929963683563</v>
      </c>
      <c r="J31">
        <f>repartition!$F$1*FINAL!I31</f>
        <v>10051.859927367126</v>
      </c>
      <c r="K31">
        <f t="shared" si="1"/>
        <v>10052</v>
      </c>
    </row>
    <row r="32" spans="1:11" x14ac:dyDescent="0.35">
      <c r="A32" t="s">
        <v>410</v>
      </c>
      <c r="B32">
        <f>IMPACT!$A$3*computation!I32</f>
        <v>56.463979999999999</v>
      </c>
      <c r="C32">
        <f>IMPACT!$B$3*computation!J32</f>
        <v>1664.81682</v>
      </c>
      <c r="D32">
        <f>IMPACT!$C$3*computation!K32</f>
        <v>593.86675000000002</v>
      </c>
      <c r="E32">
        <f>IMPACT!$D$3*computation!L32</f>
        <v>30.143330000000002</v>
      </c>
      <c r="F32">
        <f>IMPACT!$E$3*computation!M32</f>
        <v>1391.1080399999998</v>
      </c>
      <c r="G32">
        <f>IMPACT!$F$3*computation!N32</f>
        <v>760.88670000000002</v>
      </c>
      <c r="H32">
        <f t="shared" si="2"/>
        <v>4497.2856199999997</v>
      </c>
      <c r="I32">
        <f t="shared" si="0"/>
        <v>65.323959194350024</v>
      </c>
      <c r="J32">
        <f>repartition!$F$1*FINAL!I32</f>
        <v>1306.4791838870005</v>
      </c>
      <c r="K32">
        <f t="shared" si="1"/>
        <v>1307</v>
      </c>
    </row>
    <row r="33" spans="1:11" x14ac:dyDescent="0.35">
      <c r="A33" t="s">
        <v>308</v>
      </c>
      <c r="B33">
        <f>IMPACT!$A$3*computation!I33</f>
        <v>183.59306000000001</v>
      </c>
      <c r="C33">
        <f>IMPACT!$B$3*computation!J33</f>
        <v>5413.1645399999998</v>
      </c>
      <c r="D33">
        <f>IMPACT!$C$3*computation!K33</f>
        <v>1930.96225</v>
      </c>
      <c r="E33">
        <f>IMPACT!$D$3*computation!L33</f>
        <v>94.270830000000004</v>
      </c>
      <c r="F33">
        <f>IMPACT!$E$3*computation!M33</f>
        <v>4350.5780399999994</v>
      </c>
      <c r="G33">
        <f>IMPACT!$F$3*computation!N33</f>
        <v>2379.6116999999999</v>
      </c>
      <c r="H33">
        <f t="shared" si="2"/>
        <v>14352.180419999999</v>
      </c>
      <c r="I33">
        <f t="shared" si="0"/>
        <v>208.46824669900093</v>
      </c>
      <c r="J33">
        <f>repartition!$F$1*FINAL!I33</f>
        <v>4169.3649339800186</v>
      </c>
      <c r="K33">
        <f t="shared" si="1"/>
        <v>4170</v>
      </c>
    </row>
    <row r="34" spans="1:11" x14ac:dyDescent="0.35">
      <c r="A34" t="s">
        <v>411</v>
      </c>
      <c r="B34">
        <f>IMPACT!$A$3*computation!I34</f>
        <v>140.78086000000002</v>
      </c>
      <c r="C34">
        <f>IMPACT!$B$3*computation!J34</f>
        <v>4150.86474</v>
      </c>
      <c r="D34">
        <f>IMPACT!$C$3*computation!K34</f>
        <v>1480.67975</v>
      </c>
      <c r="E34">
        <f>IMPACT!$D$3*computation!L34</f>
        <v>75.177859999999995</v>
      </c>
      <c r="F34">
        <f>IMPACT!$E$3*computation!M34</f>
        <v>3469.4416799999999</v>
      </c>
      <c r="G34">
        <f>IMPACT!$F$3*computation!N34</f>
        <v>1897.6614</v>
      </c>
      <c r="H34">
        <f t="shared" si="2"/>
        <v>11214.60629</v>
      </c>
      <c r="I34">
        <f t="shared" si="0"/>
        <v>162.89436463869981</v>
      </c>
      <c r="J34">
        <f>repartition!$F$1*FINAL!I34</f>
        <v>3257.8872927739963</v>
      </c>
      <c r="K34">
        <f t="shared" si="1"/>
        <v>3258</v>
      </c>
    </row>
    <row r="35" spans="1:11" x14ac:dyDescent="0.35">
      <c r="A35" t="s">
        <v>412</v>
      </c>
      <c r="B35">
        <f>IMPACT!$A$3*computation!I35</f>
        <v>38.303980000000003</v>
      </c>
      <c r="C35">
        <f>IMPACT!$B$3*computation!J35</f>
        <v>1129.37682</v>
      </c>
      <c r="D35">
        <f>IMPACT!$C$3*computation!K35</f>
        <v>402.86675000000002</v>
      </c>
      <c r="E35">
        <f>IMPACT!$D$3*computation!L35</f>
        <v>20.166680000000003</v>
      </c>
      <c r="F35">
        <f>IMPACT!$E$3*computation!M35</f>
        <v>930.68783999999982</v>
      </c>
      <c r="G35">
        <f>IMPACT!$F$3*computation!N35</f>
        <v>509.0532</v>
      </c>
      <c r="H35">
        <f t="shared" si="2"/>
        <v>3030.4552699999995</v>
      </c>
      <c r="I35">
        <f t="shared" si="0"/>
        <v>44.017959525946885</v>
      </c>
      <c r="J35">
        <f>repartition!$F$1*FINAL!I35</f>
        <v>880.35919051893768</v>
      </c>
      <c r="K35">
        <f t="shared" si="1"/>
        <v>881</v>
      </c>
    </row>
    <row r="36" spans="1:11" x14ac:dyDescent="0.35">
      <c r="A36" t="s">
        <v>413</v>
      </c>
      <c r="B36">
        <f>IMPACT!$A$3*computation!I36</f>
        <v>33.827539999999999</v>
      </c>
      <c r="C36">
        <f>IMPACT!$B$3*computation!J36</f>
        <v>997.39086000000009</v>
      </c>
      <c r="D36">
        <f>IMPACT!$C$3*computation!K36</f>
        <v>355.78525000000002</v>
      </c>
      <c r="E36">
        <f>IMPACT!$D$3*computation!L36</f>
        <v>17.88306</v>
      </c>
      <c r="F36">
        <f>IMPACT!$E$3*computation!M36</f>
        <v>825.29927999999995</v>
      </c>
      <c r="G36">
        <f>IMPACT!$F$3*computation!N36</f>
        <v>451.40940000000001</v>
      </c>
      <c r="H36">
        <f t="shared" si="2"/>
        <v>2681.59539</v>
      </c>
      <c r="I36">
        <f t="shared" si="0"/>
        <v>38.950701074688943</v>
      </c>
      <c r="J36">
        <f>repartition!$F$1*FINAL!I36</f>
        <v>779.01402149377884</v>
      </c>
      <c r="K36">
        <f t="shared" si="1"/>
        <v>780</v>
      </c>
    </row>
    <row r="37" spans="1:11" x14ac:dyDescent="0.35">
      <c r="A37" t="s">
        <v>414</v>
      </c>
      <c r="B37">
        <f>IMPACT!$A$3*computation!I37</f>
        <v>39.779480000000007</v>
      </c>
      <c r="C37">
        <f>IMPACT!$B$3*computation!J37</f>
        <v>1172.88132</v>
      </c>
      <c r="D37">
        <f>IMPACT!$C$3*computation!K37</f>
        <v>418.38549999999998</v>
      </c>
      <c r="E37">
        <f>IMPACT!$D$3*computation!L37</f>
        <v>21.129160000000002</v>
      </c>
      <c r="F37">
        <f>IMPACT!$E$3*computation!M37</f>
        <v>975.10607999999991</v>
      </c>
      <c r="G37">
        <f>IMPACT!$F$3*computation!N37</f>
        <v>533.34839999999997</v>
      </c>
      <c r="H37">
        <f t="shared" si="2"/>
        <v>3160.6299399999998</v>
      </c>
      <c r="I37">
        <f t="shared" si="0"/>
        <v>45.908772240487799</v>
      </c>
      <c r="J37">
        <f>repartition!$F$1*FINAL!I37</f>
        <v>918.17544480975596</v>
      </c>
      <c r="K37">
        <f t="shared" si="1"/>
        <v>919</v>
      </c>
    </row>
    <row r="38" spans="1:11" x14ac:dyDescent="0.35">
      <c r="A38" t="s">
        <v>415</v>
      </c>
      <c r="B38">
        <f>IMPACT!$A$3*computation!I38</f>
        <v>54.075940000000003</v>
      </c>
      <c r="C38">
        <f>IMPACT!$B$3*computation!J38</f>
        <v>1594.4064599999999</v>
      </c>
      <c r="D38">
        <f>IMPACT!$C$3*computation!K38</f>
        <v>568.75025000000005</v>
      </c>
      <c r="E38">
        <f>IMPACT!$D$3*computation!L38</f>
        <v>26.872260000000001</v>
      </c>
      <c r="F38">
        <f>IMPACT!$E$3*computation!M38</f>
        <v>1240.14888</v>
      </c>
      <c r="G38">
        <f>IMPACT!$F$3*computation!N38</f>
        <v>678.31740000000002</v>
      </c>
      <c r="H38">
        <f t="shared" si="2"/>
        <v>4162.5711899999997</v>
      </c>
      <c r="I38">
        <f t="shared" si="0"/>
        <v>60.462166189733132</v>
      </c>
      <c r="J38">
        <f>repartition!$F$1*FINAL!I38</f>
        <v>1209.2433237946627</v>
      </c>
      <c r="K38">
        <f t="shared" si="1"/>
        <v>1210</v>
      </c>
    </row>
    <row r="39" spans="1:11" x14ac:dyDescent="0.35">
      <c r="A39" t="s">
        <v>416</v>
      </c>
      <c r="B39">
        <f>IMPACT!$A$3*computation!I39</f>
        <v>29.823260000000001</v>
      </c>
      <c r="C39">
        <f>IMPACT!$B$3*computation!J39</f>
        <v>879.32633999999996</v>
      </c>
      <c r="D39">
        <f>IMPACT!$C$3*computation!K39</f>
        <v>313.66975000000002</v>
      </c>
      <c r="E39">
        <f>IMPACT!$D$3*computation!L39</f>
        <v>15.601710000000001</v>
      </c>
      <c r="F39">
        <f>IMPACT!$E$3*computation!M39</f>
        <v>720.01547999999991</v>
      </c>
      <c r="G39">
        <f>IMPACT!$F$3*computation!N39</f>
        <v>393.82289999999995</v>
      </c>
      <c r="H39">
        <f t="shared" si="2"/>
        <v>2352.2594399999998</v>
      </c>
      <c r="I39">
        <f t="shared" si="0"/>
        <v>34.16703155115254</v>
      </c>
      <c r="J39">
        <f>repartition!$F$1*FINAL!I39</f>
        <v>683.34063102305083</v>
      </c>
      <c r="K39">
        <f t="shared" si="1"/>
        <v>684</v>
      </c>
    </row>
    <row r="40" spans="1:11" x14ac:dyDescent="0.35">
      <c r="A40" t="s">
        <v>417</v>
      </c>
      <c r="B40">
        <f>IMPACT!$A$3*computation!I40</f>
        <v>58.874719999999996</v>
      </c>
      <c r="C40">
        <f>IMPACT!$B$3*computation!J40</f>
        <v>1735.8964799999999</v>
      </c>
      <c r="D40">
        <f>IMPACT!$C$3*computation!K40</f>
        <v>619.22199999999998</v>
      </c>
      <c r="E40">
        <f>IMPACT!$D$3*computation!L40</f>
        <v>31.584780000000002</v>
      </c>
      <c r="F40">
        <f>IMPACT!$E$3*computation!M40</f>
        <v>1457.6306399999999</v>
      </c>
      <c r="G40">
        <f>IMPACT!$F$3*computation!N40</f>
        <v>797.2722</v>
      </c>
      <c r="H40">
        <f t="shared" si="2"/>
        <v>4700.4808199999998</v>
      </c>
      <c r="I40">
        <f t="shared" si="0"/>
        <v>68.275409485667694</v>
      </c>
      <c r="J40">
        <f>repartition!$F$1*FINAL!I40</f>
        <v>1365.5081897133539</v>
      </c>
      <c r="K40">
        <f t="shared" si="1"/>
        <v>1366</v>
      </c>
    </row>
    <row r="41" spans="1:11" x14ac:dyDescent="0.35">
      <c r="A41" t="s">
        <v>418</v>
      </c>
      <c r="B41">
        <f>IMPACT!$A$3*computation!I41</f>
        <v>22.127960000000002</v>
      </c>
      <c r="C41">
        <f>IMPACT!$B$3*computation!J41</f>
        <v>652.43363999999997</v>
      </c>
      <c r="D41">
        <f>IMPACT!$C$3*computation!K41</f>
        <v>232.73349999999999</v>
      </c>
      <c r="E41">
        <f>IMPACT!$D$3*computation!L41</f>
        <v>11.645099999999999</v>
      </c>
      <c r="F41">
        <f>IMPACT!$E$3*computation!M41</f>
        <v>537.41879999999992</v>
      </c>
      <c r="G41">
        <f>IMPACT!$F$3*computation!N41</f>
        <v>293.94900000000001</v>
      </c>
      <c r="H41">
        <f t="shared" si="2"/>
        <v>1750.308</v>
      </c>
      <c r="I41">
        <f t="shared" si="0"/>
        <v>25.423568354447632</v>
      </c>
      <c r="J41">
        <f>repartition!$F$1*FINAL!I41</f>
        <v>508.47136708895266</v>
      </c>
      <c r="K41">
        <f t="shared" si="1"/>
        <v>509</v>
      </c>
    </row>
    <row r="42" spans="1:11" x14ac:dyDescent="0.35">
      <c r="A42" t="s">
        <v>419</v>
      </c>
      <c r="B42">
        <f>IMPACT!$A$3*computation!I42</f>
        <v>19.54016</v>
      </c>
      <c r="C42">
        <f>IMPACT!$B$3*computation!J42</f>
        <v>576.13343999999995</v>
      </c>
      <c r="D42">
        <f>IMPACT!$C$3*computation!K42</f>
        <v>205.51599999999999</v>
      </c>
      <c r="E42">
        <f>IMPACT!$D$3*computation!L42</f>
        <v>9.2502499999999994</v>
      </c>
      <c r="F42">
        <f>IMPACT!$E$3*computation!M42</f>
        <v>426.89699999999993</v>
      </c>
      <c r="G42">
        <f>IMPACT!$F$3*computation!N42</f>
        <v>233.4975</v>
      </c>
      <c r="H42">
        <f t="shared" si="2"/>
        <v>1470.8343499999999</v>
      </c>
      <c r="I42">
        <f t="shared" si="0"/>
        <v>21.36415855683374</v>
      </c>
      <c r="J42">
        <f>repartition!$F$1*FINAL!I42</f>
        <v>427.28317113667481</v>
      </c>
      <c r="K42">
        <f t="shared" si="1"/>
        <v>428</v>
      </c>
    </row>
    <row r="43" spans="1:11" x14ac:dyDescent="0.35">
      <c r="A43" t="s">
        <v>420</v>
      </c>
      <c r="B43">
        <f>IMPACT!$A$3*computation!I43</f>
        <v>12.92084</v>
      </c>
      <c r="C43">
        <f>IMPACT!$B$3*computation!J43</f>
        <v>380.96555999999998</v>
      </c>
      <c r="D43">
        <f>IMPACT!$C$3*computation!K43</f>
        <v>135.8965</v>
      </c>
      <c r="E43">
        <f>IMPACT!$D$3*computation!L43</f>
        <v>6.2742800000000001</v>
      </c>
      <c r="F43">
        <f>IMPACT!$E$3*computation!M43</f>
        <v>289.55663999999996</v>
      </c>
      <c r="G43">
        <f>IMPACT!$F$3*computation!N43</f>
        <v>158.37719999999999</v>
      </c>
      <c r="H43">
        <f t="shared" si="2"/>
        <v>983.99101999999982</v>
      </c>
      <c r="I43">
        <f t="shared" si="0"/>
        <v>14.292663323902218</v>
      </c>
      <c r="J43">
        <f>repartition!$F$1*FINAL!I43</f>
        <v>285.85326647804436</v>
      </c>
      <c r="K43">
        <f t="shared" si="1"/>
        <v>286</v>
      </c>
    </row>
    <row r="44" spans="1:11" x14ac:dyDescent="0.35">
      <c r="A44" t="s">
        <v>421</v>
      </c>
      <c r="B44">
        <f>IMPACT!$A$3*computation!I44</f>
        <v>9.4386600000000005</v>
      </c>
      <c r="C44">
        <f>IMPACT!$B$3*computation!J44</f>
        <v>278.29494</v>
      </c>
      <c r="D44">
        <f>IMPACT!$C$3*computation!K44</f>
        <v>99.27225</v>
      </c>
      <c r="E44">
        <f>IMPACT!$D$3*computation!L44</f>
        <v>4.8759600000000001</v>
      </c>
      <c r="F44">
        <f>IMPACT!$E$3*computation!M44</f>
        <v>225.02447999999998</v>
      </c>
      <c r="G44">
        <f>IMPACT!$F$3*computation!N44</f>
        <v>123.0804</v>
      </c>
      <c r="H44">
        <f t="shared" si="2"/>
        <v>739.98668999999995</v>
      </c>
      <c r="I44">
        <f t="shared" si="0"/>
        <v>10.748452383578462</v>
      </c>
      <c r="J44">
        <f>repartition!$F$1*FINAL!I44</f>
        <v>214.96904767156923</v>
      </c>
      <c r="K44">
        <f t="shared" si="1"/>
        <v>215</v>
      </c>
    </row>
    <row r="45" spans="1:11" x14ac:dyDescent="0.35">
      <c r="A45" t="s">
        <v>422</v>
      </c>
      <c r="B45">
        <f>IMPACT!$A$3*computation!I45</f>
        <v>10.31488</v>
      </c>
      <c r="C45">
        <f>IMPACT!$B$3*computation!J45</f>
        <v>304.12991999999997</v>
      </c>
      <c r="D45">
        <f>IMPACT!$C$3*computation!K45</f>
        <v>108.488</v>
      </c>
      <c r="E45">
        <f>IMPACT!$D$3*computation!L45</f>
        <v>5.1052300000000006</v>
      </c>
      <c r="F45">
        <f>IMPACT!$E$3*computation!M45</f>
        <v>235.60523999999998</v>
      </c>
      <c r="G45">
        <f>IMPACT!$F$3*computation!N45</f>
        <v>128.86770000000001</v>
      </c>
      <c r="H45">
        <f t="shared" si="2"/>
        <v>792.51097000000004</v>
      </c>
      <c r="I45">
        <f t="shared" si="0"/>
        <v>11.51137789317343</v>
      </c>
      <c r="J45">
        <f>repartition!$F$1*FINAL!I45</f>
        <v>230.2275578634686</v>
      </c>
      <c r="K45">
        <f t="shared" si="1"/>
        <v>231</v>
      </c>
    </row>
    <row r="46" spans="1:11" x14ac:dyDescent="0.35">
      <c r="A46" t="s">
        <v>423</v>
      </c>
      <c r="B46">
        <f>IMPACT!$A$3*computation!I46</f>
        <v>13.615460000000001</v>
      </c>
      <c r="C46">
        <f>IMPACT!$B$3*computation!J46</f>
        <v>401.44614000000001</v>
      </c>
      <c r="D46">
        <f>IMPACT!$C$3*computation!K46</f>
        <v>143.20224999999999</v>
      </c>
      <c r="E46">
        <f>IMPACT!$D$3*computation!L46</f>
        <v>6.1789399999999999</v>
      </c>
      <c r="F46">
        <f>IMPACT!$E$3*computation!M46</f>
        <v>285.15672000000001</v>
      </c>
      <c r="G46">
        <f>IMPACT!$F$3*computation!N46</f>
        <v>155.97060000000002</v>
      </c>
      <c r="H46">
        <f t="shared" si="2"/>
        <v>1005.57011</v>
      </c>
      <c r="I46">
        <f t="shared" si="0"/>
        <v>14.606103855306852</v>
      </c>
      <c r="J46">
        <f>repartition!$F$1*FINAL!I46</f>
        <v>292.12207710613706</v>
      </c>
      <c r="K46">
        <f t="shared" si="1"/>
        <v>293</v>
      </c>
    </row>
    <row r="47" spans="1:11" x14ac:dyDescent="0.35">
      <c r="A47" t="s">
        <v>424</v>
      </c>
      <c r="B47">
        <f>IMPACT!$A$3*computation!I47</f>
        <v>13.002560000000001</v>
      </c>
      <c r="C47">
        <f>IMPACT!$B$3*computation!J47</f>
        <v>383.37504000000001</v>
      </c>
      <c r="D47">
        <f>IMPACT!$C$3*computation!K47</f>
        <v>136.756</v>
      </c>
      <c r="E47">
        <f>IMPACT!$D$3*computation!L47</f>
        <v>6.5035500000000006</v>
      </c>
      <c r="F47">
        <f>IMPACT!$E$3*computation!M47</f>
        <v>300.13739999999996</v>
      </c>
      <c r="G47">
        <f>IMPACT!$F$3*computation!N47</f>
        <v>164.1645</v>
      </c>
      <c r="H47">
        <f t="shared" si="2"/>
        <v>1003.93905</v>
      </c>
      <c r="I47">
        <f t="shared" si="0"/>
        <v>14.582412387633616</v>
      </c>
      <c r="J47">
        <f>repartition!$F$1*FINAL!I47</f>
        <v>291.64824775267232</v>
      </c>
      <c r="K47">
        <f t="shared" si="1"/>
        <v>292</v>
      </c>
    </row>
    <row r="48" spans="1:11" x14ac:dyDescent="0.35">
      <c r="A48" t="s">
        <v>425</v>
      </c>
      <c r="B48">
        <f>IMPACT!$A$3*computation!I48</f>
        <v>34.317860000000003</v>
      </c>
      <c r="C48">
        <f>IMPACT!$B$3*computation!J48</f>
        <v>1011.8477399999999</v>
      </c>
      <c r="D48">
        <f>IMPACT!$C$3*computation!K48</f>
        <v>360.94225</v>
      </c>
      <c r="E48">
        <f>IMPACT!$D$3*computation!L48</f>
        <v>17.565260000000002</v>
      </c>
      <c r="F48">
        <f>IMPACT!$E$3*computation!M48</f>
        <v>810.63287999999989</v>
      </c>
      <c r="G48">
        <f>IMPACT!$F$3*computation!N48</f>
        <v>443.38740000000001</v>
      </c>
      <c r="H48">
        <f t="shared" si="2"/>
        <v>2678.6933899999999</v>
      </c>
      <c r="I48">
        <f t="shared" si="0"/>
        <v>38.90854895325397</v>
      </c>
      <c r="J48">
        <f>repartition!$F$1*FINAL!I48</f>
        <v>778.17097906507934</v>
      </c>
      <c r="K48">
        <f t="shared" si="1"/>
        <v>779</v>
      </c>
    </row>
    <row r="49" spans="1:11" x14ac:dyDescent="0.35">
      <c r="A49" t="s">
        <v>426</v>
      </c>
      <c r="B49">
        <f>IMPACT!$A$3*computation!I49</f>
        <v>45.20478</v>
      </c>
      <c r="C49">
        <f>IMPACT!$B$3*computation!J49</f>
        <v>1332.8440199999998</v>
      </c>
      <c r="D49">
        <f>IMPACT!$C$3*computation!K49</f>
        <v>475.44675000000001</v>
      </c>
      <c r="E49">
        <f>IMPACT!$D$3*computation!L49</f>
        <v>23.494500000000002</v>
      </c>
      <c r="F49">
        <f>IMPACT!$E$3*computation!M49</f>
        <v>1084.2659999999998</v>
      </c>
      <c r="G49">
        <f>IMPACT!$F$3*computation!N49</f>
        <v>593.05500000000006</v>
      </c>
      <c r="H49">
        <f t="shared" si="2"/>
        <v>3554.3110500000003</v>
      </c>
      <c r="I49">
        <f t="shared" si="0"/>
        <v>51.627067883277427</v>
      </c>
      <c r="J49">
        <f>repartition!$F$1*FINAL!I49</f>
        <v>1032.5413576655485</v>
      </c>
      <c r="K49">
        <f t="shared" si="1"/>
        <v>1033</v>
      </c>
    </row>
    <row r="50" spans="1:11" x14ac:dyDescent="0.35">
      <c r="A50" t="s">
        <v>427</v>
      </c>
      <c r="B50">
        <f>IMPACT!$A$3*computation!I50</f>
        <v>40.001939999999998</v>
      </c>
      <c r="C50">
        <f>IMPACT!$B$3*computation!J50</f>
        <v>1179.44046</v>
      </c>
      <c r="D50">
        <f>IMPACT!$C$3*computation!K50</f>
        <v>420.72525000000002</v>
      </c>
      <c r="E50">
        <f>IMPACT!$D$3*computation!L50</f>
        <v>20.55939</v>
      </c>
      <c r="F50">
        <f>IMPACT!$E$3*computation!M50</f>
        <v>948.81131999999991</v>
      </c>
      <c r="G50">
        <f>IMPACT!$F$3*computation!N50</f>
        <v>518.96609999999998</v>
      </c>
      <c r="H50">
        <f t="shared" si="2"/>
        <v>3128.5044600000001</v>
      </c>
      <c r="I50">
        <f t="shared" si="0"/>
        <v>45.44214331763569</v>
      </c>
      <c r="J50">
        <f>repartition!$F$1*FINAL!I50</f>
        <v>908.84286635271383</v>
      </c>
      <c r="K50">
        <f t="shared" si="1"/>
        <v>909</v>
      </c>
    </row>
    <row r="51" spans="1:11" x14ac:dyDescent="0.35">
      <c r="A51" t="s">
        <v>428</v>
      </c>
      <c r="B51">
        <f>IMPACT!$A$3*computation!I51</f>
        <v>20.529880000000002</v>
      </c>
      <c r="C51">
        <f>IMPACT!$B$3*computation!J51</f>
        <v>605.31491999999992</v>
      </c>
      <c r="D51">
        <f>IMPACT!$C$3*computation!K51</f>
        <v>215.9255</v>
      </c>
      <c r="E51">
        <f>IMPACT!$D$3*computation!L51</f>
        <v>10.301259999999999</v>
      </c>
      <c r="F51">
        <f>IMPACT!$E$3*computation!M51</f>
        <v>475.40087999999997</v>
      </c>
      <c r="G51">
        <f>IMPACT!$F$3*computation!N51</f>
        <v>260.0274</v>
      </c>
      <c r="H51">
        <f t="shared" si="2"/>
        <v>1587.4998399999997</v>
      </c>
      <c r="I51">
        <f t="shared" si="0"/>
        <v>23.05874777177198</v>
      </c>
      <c r="J51">
        <f>repartition!$F$1*FINAL!I51</f>
        <v>461.17495543543959</v>
      </c>
      <c r="K51">
        <f t="shared" si="1"/>
        <v>462</v>
      </c>
    </row>
    <row r="52" spans="1:11" x14ac:dyDescent="0.35">
      <c r="A52" t="s">
        <v>429</v>
      </c>
      <c r="B52">
        <f>IMPACT!$A$3*computation!I52</f>
        <v>25.160680000000003</v>
      </c>
      <c r="C52">
        <f>IMPACT!$B$3*computation!J52</f>
        <v>741.85212000000001</v>
      </c>
      <c r="D52">
        <f>IMPACT!$C$3*computation!K52</f>
        <v>264.63049999999998</v>
      </c>
      <c r="E52">
        <f>IMPACT!$D$3*computation!L52</f>
        <v>13.177350000000002</v>
      </c>
      <c r="F52">
        <f>IMPACT!$E$3*computation!M52</f>
        <v>608.13179999999988</v>
      </c>
      <c r="G52">
        <f>IMPACT!$F$3*computation!N52</f>
        <v>332.62650000000002</v>
      </c>
      <c r="H52">
        <f t="shared" si="2"/>
        <v>1985.5789499999998</v>
      </c>
      <c r="I52">
        <f t="shared" si="0"/>
        <v>28.840925230575049</v>
      </c>
      <c r="J52">
        <f>repartition!$F$1*FINAL!I52</f>
        <v>576.818504611501</v>
      </c>
      <c r="K52">
        <f t="shared" si="1"/>
        <v>577</v>
      </c>
    </row>
    <row r="53" spans="1:11" x14ac:dyDescent="0.35">
      <c r="A53" t="s">
        <v>430</v>
      </c>
      <c r="B53">
        <f>IMPACT!$A$3*computation!I53</f>
        <v>8.3717600000000001</v>
      </c>
      <c r="C53">
        <f>IMPACT!$B$3*computation!J53</f>
        <v>246.83783999999997</v>
      </c>
      <c r="D53">
        <f>IMPACT!$C$3*computation!K53</f>
        <v>88.051000000000002</v>
      </c>
      <c r="E53">
        <f>IMPACT!$D$3*computation!L53</f>
        <v>4.0746500000000001</v>
      </c>
      <c r="F53">
        <f>IMPACT!$E$3*computation!M53</f>
        <v>188.04419999999996</v>
      </c>
      <c r="G53">
        <f>IMPACT!$F$3*computation!N53</f>
        <v>102.85350000000001</v>
      </c>
      <c r="H53">
        <f t="shared" si="2"/>
        <v>638.23294999999996</v>
      </c>
      <c r="I53">
        <f t="shared" si="0"/>
        <v>9.2704592736739801</v>
      </c>
      <c r="J53">
        <f>repartition!$F$1*FINAL!I53</f>
        <v>185.4091854734796</v>
      </c>
      <c r="K53">
        <f t="shared" si="1"/>
        <v>186</v>
      </c>
    </row>
    <row r="54" spans="1:11" x14ac:dyDescent="0.35">
      <c r="A54" t="s">
        <v>431</v>
      </c>
      <c r="B54">
        <f>IMPACT!$A$3*computation!I54</f>
        <v>12.730160000000001</v>
      </c>
      <c r="C54">
        <f>IMPACT!$B$3*computation!J54</f>
        <v>375.34343999999999</v>
      </c>
      <c r="D54">
        <f>IMPACT!$C$3*computation!K54</f>
        <v>133.89099999999999</v>
      </c>
      <c r="E54">
        <f>IMPACT!$D$3*computation!L54</f>
        <v>6.4763099999999998</v>
      </c>
      <c r="F54">
        <f>IMPACT!$E$3*computation!M54</f>
        <v>298.88027999999997</v>
      </c>
      <c r="G54">
        <f>IMPACT!$F$3*computation!N54</f>
        <v>163.4769</v>
      </c>
      <c r="H54">
        <f t="shared" si="2"/>
        <v>990.79809</v>
      </c>
      <c r="I54">
        <f t="shared" si="0"/>
        <v>14.391537356037428</v>
      </c>
      <c r="J54">
        <f>repartition!$F$1*FINAL!I54</f>
        <v>287.83074712074858</v>
      </c>
      <c r="K54">
        <f t="shared" si="1"/>
        <v>288</v>
      </c>
    </row>
    <row r="55" spans="1:11" x14ac:dyDescent="0.35">
      <c r="A55" t="s">
        <v>432</v>
      </c>
      <c r="B55">
        <f>IMPACT!$A$3*computation!I55</f>
        <v>13.778900000000002</v>
      </c>
      <c r="C55">
        <f>IMPACT!$B$3*computation!J55</f>
        <v>406.26510000000002</v>
      </c>
      <c r="D55">
        <f>IMPACT!$C$3*computation!K55</f>
        <v>144.92125000000001</v>
      </c>
      <c r="E55">
        <f>IMPACT!$D$3*computation!L55</f>
        <v>6.7668699999999999</v>
      </c>
      <c r="F55">
        <f>IMPACT!$E$3*computation!M55</f>
        <v>312.28955999999994</v>
      </c>
      <c r="G55">
        <f>IMPACT!$F$3*computation!N55</f>
        <v>170.81129999999999</v>
      </c>
      <c r="H55">
        <f t="shared" si="2"/>
        <v>1054.8329800000001</v>
      </c>
      <c r="I55">
        <f t="shared" si="0"/>
        <v>15.321656742445157</v>
      </c>
      <c r="J55">
        <f>repartition!$F$1*FINAL!I55</f>
        <v>306.43313484890314</v>
      </c>
      <c r="K55">
        <f t="shared" si="1"/>
        <v>307</v>
      </c>
    </row>
    <row r="56" spans="1:11" x14ac:dyDescent="0.35">
      <c r="A56" t="s">
        <v>433</v>
      </c>
      <c r="B56">
        <f>IMPACT!$A$3*computation!I56</f>
        <v>28.311440000000005</v>
      </c>
      <c r="C56">
        <f>IMPACT!$B$3*computation!J56</f>
        <v>834.75095999999996</v>
      </c>
      <c r="D56">
        <f>IMPACT!$C$3*computation!K56</f>
        <v>297.76900000000001</v>
      </c>
      <c r="E56">
        <f>IMPACT!$D$3*computation!L56</f>
        <v>15.140900000000002</v>
      </c>
      <c r="F56">
        <f>IMPACT!$E$3*computation!M56</f>
        <v>698.74919999999986</v>
      </c>
      <c r="G56">
        <f>IMPACT!$F$3*computation!N56</f>
        <v>382.19099999999997</v>
      </c>
      <c r="H56">
        <f t="shared" si="2"/>
        <v>2256.9124999999999</v>
      </c>
      <c r="I56">
        <f t="shared" si="0"/>
        <v>32.782098472815811</v>
      </c>
      <c r="J56">
        <f>repartition!$F$1*FINAL!I56</f>
        <v>655.64196945631625</v>
      </c>
      <c r="K56">
        <f t="shared" si="1"/>
        <v>656</v>
      </c>
    </row>
    <row r="57" spans="1:11" x14ac:dyDescent="0.35">
      <c r="A57" t="s">
        <v>434</v>
      </c>
      <c r="B57">
        <f>IMPACT!$A$3*computation!I57</f>
        <v>9.2434400000000014</v>
      </c>
      <c r="C57">
        <f>IMPACT!$B$3*computation!J57</f>
        <v>272.53896000000003</v>
      </c>
      <c r="D57">
        <f>IMPACT!$C$3*computation!K57</f>
        <v>97.219000000000008</v>
      </c>
      <c r="E57">
        <f>IMPACT!$D$3*computation!L57</f>
        <v>4.6648500000000004</v>
      </c>
      <c r="F57">
        <f>IMPACT!$E$3*computation!M57</f>
        <v>215.2818</v>
      </c>
      <c r="G57">
        <f>IMPACT!$F$3*computation!N57</f>
        <v>117.75149999999999</v>
      </c>
      <c r="H57">
        <f t="shared" si="2"/>
        <v>716.69955000000004</v>
      </c>
      <c r="I57">
        <f t="shared" si="0"/>
        <v>10.410202089590438</v>
      </c>
      <c r="J57">
        <f>repartition!$F$1*FINAL!I57</f>
        <v>208.20404179180878</v>
      </c>
      <c r="K57">
        <f t="shared" si="1"/>
        <v>209</v>
      </c>
    </row>
    <row r="58" spans="1:11" x14ac:dyDescent="0.35">
      <c r="A58" t="s">
        <v>435</v>
      </c>
      <c r="B58">
        <f>IMPACT!$A$3*computation!I58</f>
        <v>20.738719999999997</v>
      </c>
      <c r="C58">
        <f>IMPACT!$B$3*computation!J58</f>
        <v>611.47248000000002</v>
      </c>
      <c r="D58">
        <f>IMPACT!$C$3*computation!K58</f>
        <v>218.12200000000001</v>
      </c>
      <c r="E58">
        <f>IMPACT!$D$3*computation!L58</f>
        <v>10.70078</v>
      </c>
      <c r="F58">
        <f>IMPACT!$E$3*computation!M58</f>
        <v>493.83863999999994</v>
      </c>
      <c r="G58">
        <f>IMPACT!$F$3*computation!N58</f>
        <v>270.11219999999997</v>
      </c>
      <c r="H58">
        <f t="shared" si="2"/>
        <v>1624.9848200000001</v>
      </c>
      <c r="I58">
        <f t="shared" si="0"/>
        <v>23.603224487467227</v>
      </c>
      <c r="J58">
        <f>repartition!$F$1*FINAL!I58</f>
        <v>472.06448974934455</v>
      </c>
      <c r="K58">
        <f t="shared" si="1"/>
        <v>473</v>
      </c>
    </row>
    <row r="59" spans="1:11" x14ac:dyDescent="0.35">
      <c r="A59" t="s">
        <v>436</v>
      </c>
      <c r="B59">
        <f>IMPACT!$A$3*computation!I59</f>
        <v>24.874659999999999</v>
      </c>
      <c r="C59">
        <f>IMPACT!$B$3*computation!J59</f>
        <v>733.41894000000002</v>
      </c>
      <c r="D59">
        <f>IMPACT!$C$3*computation!K59</f>
        <v>261.62225000000001</v>
      </c>
      <c r="E59">
        <f>IMPACT!$D$3*computation!L59</f>
        <v>12.834580000000001</v>
      </c>
      <c r="F59">
        <f>IMPACT!$E$3*computation!M59</f>
        <v>592.31303999999989</v>
      </c>
      <c r="G59">
        <f>IMPACT!$F$3*computation!N59</f>
        <v>323.9742</v>
      </c>
      <c r="H59">
        <f t="shared" si="2"/>
        <v>1949.0376700000002</v>
      </c>
      <c r="I59">
        <f t="shared" si="0"/>
        <v>28.310155943204485</v>
      </c>
      <c r="J59">
        <f>repartition!$F$1*FINAL!I59</f>
        <v>566.20311886408967</v>
      </c>
      <c r="K59">
        <f t="shared" si="1"/>
        <v>567</v>
      </c>
    </row>
    <row r="60" spans="1:11" x14ac:dyDescent="0.35">
      <c r="A60" t="s">
        <v>437</v>
      </c>
      <c r="B60">
        <f>IMPACT!$A$3*computation!I60</f>
        <v>22.78172</v>
      </c>
      <c r="C60">
        <f>IMPACT!$B$3*computation!J60</f>
        <v>671.70947999999999</v>
      </c>
      <c r="D60">
        <f>IMPACT!$C$3*computation!K60</f>
        <v>239.6095</v>
      </c>
      <c r="E60">
        <f>IMPACT!$D$3*computation!L60</f>
        <v>11.424910000000001</v>
      </c>
      <c r="F60">
        <f>IMPACT!$E$3*computation!M60</f>
        <v>527.25707999999997</v>
      </c>
      <c r="G60">
        <f>IMPACT!$F$3*computation!N60</f>
        <v>288.39089999999999</v>
      </c>
      <c r="H60">
        <f t="shared" si="2"/>
        <v>1761.1735899999999</v>
      </c>
      <c r="I60">
        <f t="shared" si="0"/>
        <v>25.581393188749026</v>
      </c>
      <c r="J60">
        <f>repartition!$F$1*FINAL!I60</f>
        <v>511.62786377498048</v>
      </c>
      <c r="K60">
        <f t="shared" si="1"/>
        <v>512</v>
      </c>
    </row>
    <row r="61" spans="1:11" x14ac:dyDescent="0.35">
      <c r="A61" t="s">
        <v>438</v>
      </c>
      <c r="B61">
        <f>IMPACT!$A$3*computation!I61</f>
        <v>23.262960000000003</v>
      </c>
      <c r="C61">
        <f>IMPACT!$B$3*computation!J61</f>
        <v>685.89864</v>
      </c>
      <c r="D61">
        <f>IMPACT!$C$3*computation!K61</f>
        <v>244.67099999999999</v>
      </c>
      <c r="E61">
        <f>IMPACT!$D$3*computation!L61</f>
        <v>11.80627</v>
      </c>
      <c r="F61">
        <f>IMPACT!$E$3*computation!M61</f>
        <v>544.85676000000001</v>
      </c>
      <c r="G61">
        <f>IMPACT!$F$3*computation!N61</f>
        <v>298.01729999999998</v>
      </c>
      <c r="H61">
        <f t="shared" si="2"/>
        <v>1808.5129299999999</v>
      </c>
      <c r="I61">
        <f t="shared" si="0"/>
        <v>26.269006423873606</v>
      </c>
      <c r="J61">
        <f>repartition!$F$1*FINAL!I61</f>
        <v>525.38012847747211</v>
      </c>
      <c r="K61">
        <f t="shared" si="1"/>
        <v>526</v>
      </c>
    </row>
    <row r="62" spans="1:11" x14ac:dyDescent="0.35">
      <c r="A62" t="s">
        <v>439</v>
      </c>
      <c r="B62">
        <f>IMPACT!$A$3*computation!I62</f>
        <v>16.63456</v>
      </c>
      <c r="C62">
        <f>IMPACT!$B$3*computation!J62</f>
        <v>490.46303999999998</v>
      </c>
      <c r="D62">
        <f>IMPACT!$C$3*computation!K62</f>
        <v>174.95599999999999</v>
      </c>
      <c r="E62">
        <f>IMPACT!$D$3*computation!L62</f>
        <v>8.1470299999999991</v>
      </c>
      <c r="F62">
        <f>IMPACT!$E$3*computation!M62</f>
        <v>375.98363999999992</v>
      </c>
      <c r="G62">
        <f>IMPACT!$F$3*computation!N62</f>
        <v>205.6497</v>
      </c>
      <c r="H62">
        <f t="shared" si="2"/>
        <v>1271.8339699999997</v>
      </c>
      <c r="I62">
        <f t="shared" si="0"/>
        <v>18.473638852021182</v>
      </c>
      <c r="J62">
        <f>repartition!$F$1*FINAL!I62</f>
        <v>369.47277704042364</v>
      </c>
      <c r="K62">
        <f t="shared" si="1"/>
        <v>370</v>
      </c>
    </row>
    <row r="63" spans="1:11" x14ac:dyDescent="0.35">
      <c r="A63" t="s">
        <v>440</v>
      </c>
      <c r="B63">
        <f>IMPACT!$A$3*computation!I63</f>
        <v>7.2049800000000008</v>
      </c>
      <c r="C63">
        <f>IMPACT!$B$3*computation!J63</f>
        <v>212.43581999999998</v>
      </c>
      <c r="D63">
        <f>IMPACT!$C$3*computation!K63</f>
        <v>75.779250000000005</v>
      </c>
      <c r="E63">
        <f>IMPACT!$D$3*computation!L63</f>
        <v>3.6478899999999999</v>
      </c>
      <c r="F63">
        <f>IMPACT!$E$3*computation!M63</f>
        <v>168.34931999999998</v>
      </c>
      <c r="G63">
        <f>IMPACT!$F$3*computation!N63</f>
        <v>92.081100000000006</v>
      </c>
      <c r="H63">
        <f t="shared" si="2"/>
        <v>559.49836000000005</v>
      </c>
      <c r="I63">
        <f t="shared" si="0"/>
        <v>8.1268238502374164</v>
      </c>
      <c r="J63">
        <f>repartition!$F$1*FINAL!I63</f>
        <v>162.53647700474832</v>
      </c>
      <c r="K63">
        <f t="shared" si="1"/>
        <v>163</v>
      </c>
    </row>
    <row r="64" spans="1:11" x14ac:dyDescent="0.35">
      <c r="A64" t="s">
        <v>441</v>
      </c>
      <c r="B64">
        <f>IMPACT!$A$3*computation!I64</f>
        <v>27.09018</v>
      </c>
      <c r="C64">
        <f>IMPACT!$B$3*computation!J64</f>
        <v>798.74261999999999</v>
      </c>
      <c r="D64">
        <f>IMPACT!$C$3*computation!K64</f>
        <v>284.92425000000003</v>
      </c>
      <c r="E64">
        <f>IMPACT!$D$3*computation!L64</f>
        <v>14.044490000000001</v>
      </c>
      <c r="F64">
        <f>IMPACT!$E$3*computation!M64</f>
        <v>648.1501199999999</v>
      </c>
      <c r="G64">
        <f>IMPACT!$F$3*computation!N64</f>
        <v>354.51510000000002</v>
      </c>
      <c r="H64">
        <f t="shared" si="2"/>
        <v>2127.4667600000002</v>
      </c>
      <c r="I64">
        <f t="shared" si="0"/>
        <v>30.901873610059056</v>
      </c>
      <c r="J64">
        <f>repartition!$F$1*FINAL!I64</f>
        <v>618.03747220118112</v>
      </c>
      <c r="K64">
        <f t="shared" si="1"/>
        <v>619</v>
      </c>
    </row>
    <row r="65" spans="1:11" x14ac:dyDescent="0.35">
      <c r="A65" t="s">
        <v>442</v>
      </c>
      <c r="B65">
        <f>IMPACT!$A$3*computation!I65</f>
        <v>123.22468000000001</v>
      </c>
      <c r="C65">
        <f>IMPACT!$B$3*computation!J65</f>
        <v>3633.2281199999998</v>
      </c>
      <c r="D65">
        <f>IMPACT!$C$3*computation!K65</f>
        <v>1296.0305000000001</v>
      </c>
      <c r="E65">
        <f>IMPACT!$D$3*computation!L65</f>
        <v>64.545180000000002</v>
      </c>
      <c r="F65">
        <f>IMPACT!$E$3*computation!M65</f>
        <v>2978.74584</v>
      </c>
      <c r="G65">
        <f>IMPACT!$F$3*computation!N65</f>
        <v>1629.2682</v>
      </c>
      <c r="H65">
        <f t="shared" si="2"/>
        <v>9725.0425200000009</v>
      </c>
      <c r="I65">
        <f t="shared" si="0"/>
        <v>141.25815756834209</v>
      </c>
      <c r="J65">
        <f>repartition!$F$1*FINAL!I65</f>
        <v>2825.1631513668417</v>
      </c>
      <c r="K65">
        <f t="shared" si="1"/>
        <v>2826</v>
      </c>
    </row>
    <row r="66" spans="1:11" x14ac:dyDescent="0.35">
      <c r="A66" t="s">
        <v>443</v>
      </c>
      <c r="B66">
        <f>IMPACT!$A$3*computation!I66</f>
        <v>17.365500000000001</v>
      </c>
      <c r="C66">
        <f>IMPACT!$B$3*computation!J66</f>
        <v>512.01449999999988</v>
      </c>
      <c r="D66">
        <f>IMPACT!$C$3*computation!K66</f>
        <v>182.64375000000001</v>
      </c>
      <c r="E66">
        <f>IMPACT!$D$3*computation!L66</f>
        <v>8.4375900000000001</v>
      </c>
      <c r="F66">
        <f>IMPACT!$E$3*computation!M66</f>
        <v>389.39291999999995</v>
      </c>
      <c r="G66">
        <f>IMPACT!$F$3*computation!N66</f>
        <v>212.98409999999998</v>
      </c>
      <c r="H66">
        <f t="shared" si="2"/>
        <v>1322.8383599999997</v>
      </c>
      <c r="I66">
        <f t="shared" si="0"/>
        <v>19.214487660083481</v>
      </c>
      <c r="J66">
        <f>repartition!$F$1*FINAL!I66</f>
        <v>384.28975320166961</v>
      </c>
      <c r="K66">
        <f t="shared" si="1"/>
        <v>385</v>
      </c>
    </row>
    <row r="67" spans="1:11" x14ac:dyDescent="0.35">
      <c r="A67" t="s">
        <v>444</v>
      </c>
      <c r="B67">
        <f>IMPACT!$A$3*computation!I67</f>
        <v>23.440020000000001</v>
      </c>
      <c r="C67">
        <f>IMPACT!$B$3*computation!J67</f>
        <v>691.11918000000003</v>
      </c>
      <c r="D67">
        <f>IMPACT!$C$3*computation!K67</f>
        <v>246.53325000000001</v>
      </c>
      <c r="E67">
        <f>IMPACT!$D$3*computation!L67</f>
        <v>12.18309</v>
      </c>
      <c r="F67">
        <f>IMPACT!$E$3*computation!M67</f>
        <v>562.24691999999993</v>
      </c>
      <c r="G67">
        <f>IMPACT!$F$3*computation!N67</f>
        <v>307.52909999999997</v>
      </c>
      <c r="H67">
        <f t="shared" ref="H67:H85" si="3">SUM(B67:G67)</f>
        <v>1843.0515600000001</v>
      </c>
      <c r="I67">
        <f t="shared" ref="I67:I85" si="4">H67/$H$87</f>
        <v>26.770686825650884</v>
      </c>
      <c r="J67">
        <f>repartition!$F$1*FINAL!I67</f>
        <v>535.41373651301774</v>
      </c>
      <c r="K67">
        <f t="shared" ref="K67:K85" si="5">ROUNDUP(J67,0)</f>
        <v>536</v>
      </c>
    </row>
    <row r="68" spans="1:11" x14ac:dyDescent="0.35">
      <c r="A68" t="s">
        <v>445</v>
      </c>
      <c r="B68">
        <f>IMPACT!$A$3*computation!I68</f>
        <v>5.743100000000001</v>
      </c>
      <c r="C68">
        <f>IMPACT!$B$3*computation!J68</f>
        <v>169.3329</v>
      </c>
      <c r="D68">
        <f>IMPACT!$C$3*computation!K68</f>
        <v>60.403750000000002</v>
      </c>
      <c r="E68">
        <f>IMPACT!$D$3*computation!L68</f>
        <v>2.8511200000000003</v>
      </c>
      <c r="F68">
        <f>IMPACT!$E$3*computation!M68</f>
        <v>131.57855999999998</v>
      </c>
      <c r="G68">
        <f>IMPACT!$F$3*computation!N68</f>
        <v>71.968800000000002</v>
      </c>
      <c r="H68">
        <f t="shared" si="3"/>
        <v>441.87822999999997</v>
      </c>
      <c r="I68">
        <f t="shared" si="4"/>
        <v>6.4183683013203003</v>
      </c>
      <c r="J68">
        <f>repartition!$F$1*FINAL!I68</f>
        <v>128.36736602640602</v>
      </c>
      <c r="K68">
        <f t="shared" si="5"/>
        <v>129</v>
      </c>
    </row>
    <row r="69" spans="1:11" x14ac:dyDescent="0.35">
      <c r="A69" t="s">
        <v>446</v>
      </c>
      <c r="B69">
        <f>IMPACT!$A$3*computation!I69</f>
        <v>9.1844200000000011</v>
      </c>
      <c r="C69">
        <f>IMPACT!$B$3*computation!J69</f>
        <v>270.79878000000002</v>
      </c>
      <c r="D69">
        <f>IMPACT!$C$3*computation!K69</f>
        <v>96.598250000000007</v>
      </c>
      <c r="E69">
        <f>IMPACT!$D$3*computation!L69</f>
        <v>4.4242300000000006</v>
      </c>
      <c r="F69">
        <f>IMPACT!$E$3*computation!M69</f>
        <v>204.17723999999998</v>
      </c>
      <c r="G69">
        <f>IMPACT!$F$3*computation!N69</f>
        <v>111.6777</v>
      </c>
      <c r="H69">
        <f t="shared" si="3"/>
        <v>696.86061999999993</v>
      </c>
      <c r="I69">
        <f t="shared" si="4"/>
        <v>10.122037724842002</v>
      </c>
      <c r="J69">
        <f>repartition!$F$1*FINAL!I69</f>
        <v>202.44075449684004</v>
      </c>
      <c r="K69">
        <f t="shared" si="5"/>
        <v>203</v>
      </c>
    </row>
    <row r="70" spans="1:11" x14ac:dyDescent="0.35">
      <c r="A70" t="s">
        <v>447</v>
      </c>
      <c r="B70">
        <f>IMPACT!$A$3*computation!I70</f>
        <v>24.229980000000001</v>
      </c>
      <c r="C70">
        <f>IMPACT!$B$3*computation!J70</f>
        <v>714.41082000000006</v>
      </c>
      <c r="D70">
        <f>IMPACT!$C$3*computation!K70</f>
        <v>254.84174999999999</v>
      </c>
      <c r="E70">
        <f>IMPACT!$D$3*computation!L70</f>
        <v>12.307940000000002</v>
      </c>
      <c r="F70">
        <f>IMPACT!$E$3*computation!M70</f>
        <v>568.00871999999993</v>
      </c>
      <c r="G70">
        <f>IMPACT!$F$3*computation!N70</f>
        <v>310.68060000000003</v>
      </c>
      <c r="H70">
        <f t="shared" si="3"/>
        <v>1884.4798099999998</v>
      </c>
      <c r="I70">
        <f t="shared" si="4"/>
        <v>27.37244031456834</v>
      </c>
      <c r="J70">
        <f>repartition!$F$1*FINAL!I70</f>
        <v>547.44880629136685</v>
      </c>
      <c r="K70">
        <f t="shared" si="5"/>
        <v>548</v>
      </c>
    </row>
    <row r="71" spans="1:11" x14ac:dyDescent="0.35">
      <c r="A71" t="s">
        <v>448</v>
      </c>
      <c r="B71">
        <f>IMPACT!$A$3*computation!I71</f>
        <v>12.870900000000002</v>
      </c>
      <c r="C71">
        <f>IMPACT!$B$3*computation!J71</f>
        <v>379.49309999999997</v>
      </c>
      <c r="D71">
        <f>IMPACT!$C$3*computation!K71</f>
        <v>135.37125</v>
      </c>
      <c r="E71">
        <f>IMPACT!$D$3*computation!L71</f>
        <v>6.4036700000000009</v>
      </c>
      <c r="F71">
        <f>IMPACT!$E$3*computation!M71</f>
        <v>295.52795999999995</v>
      </c>
      <c r="G71">
        <f>IMPACT!$F$3*computation!N71</f>
        <v>161.64330000000001</v>
      </c>
      <c r="H71">
        <f t="shared" si="3"/>
        <v>991.31017999999995</v>
      </c>
      <c r="I71">
        <f t="shared" si="4"/>
        <v>14.398975564123448</v>
      </c>
      <c r="J71">
        <f>repartition!$F$1*FINAL!I71</f>
        <v>287.97951128246899</v>
      </c>
      <c r="K71">
        <f t="shared" si="5"/>
        <v>288</v>
      </c>
    </row>
    <row r="72" spans="1:11" x14ac:dyDescent="0.35">
      <c r="A72" t="s">
        <v>449</v>
      </c>
      <c r="B72">
        <f>IMPACT!$A$3*computation!I72</f>
        <v>7.6045000000000007</v>
      </c>
      <c r="C72">
        <f>IMPACT!$B$3*computation!J72</f>
        <v>224.21549999999999</v>
      </c>
      <c r="D72">
        <f>IMPACT!$C$3*computation!K72</f>
        <v>79.981250000000003</v>
      </c>
      <c r="E72">
        <f>IMPACT!$D$3*computation!L72</f>
        <v>3.7954400000000006</v>
      </c>
      <c r="F72">
        <f>IMPACT!$E$3*computation!M72</f>
        <v>175.15871999999999</v>
      </c>
      <c r="G72">
        <f>IMPACT!$F$3*computation!N72</f>
        <v>95.805600000000013</v>
      </c>
      <c r="H72">
        <f t="shared" si="3"/>
        <v>586.56101000000001</v>
      </c>
      <c r="I72">
        <f t="shared" si="4"/>
        <v>8.5199141704139176</v>
      </c>
      <c r="J72">
        <f>repartition!$F$1*FINAL!I72</f>
        <v>170.39828340827836</v>
      </c>
      <c r="K72">
        <f t="shared" si="5"/>
        <v>171</v>
      </c>
    </row>
    <row r="73" spans="1:11" x14ac:dyDescent="0.35">
      <c r="A73" t="s">
        <v>450</v>
      </c>
      <c r="B73">
        <f>IMPACT!$A$3*computation!I73</f>
        <v>14.718679999999999</v>
      </c>
      <c r="C73">
        <f>IMPACT!$B$3*computation!J73</f>
        <v>433.97411999999997</v>
      </c>
      <c r="D73">
        <f>IMPACT!$C$3*computation!K73</f>
        <v>154.80549999999999</v>
      </c>
      <c r="E73">
        <f>IMPACT!$D$3*computation!L73</f>
        <v>7.3729600000000008</v>
      </c>
      <c r="F73">
        <f>IMPACT!$E$3*computation!M73</f>
        <v>340.26047999999997</v>
      </c>
      <c r="G73">
        <f>IMPACT!$F$3*computation!N73</f>
        <v>186.1104</v>
      </c>
      <c r="H73">
        <f t="shared" si="3"/>
        <v>1137.2421400000001</v>
      </c>
      <c r="I73">
        <f t="shared" si="4"/>
        <v>16.518666018694027</v>
      </c>
      <c r="J73">
        <f>repartition!$F$1*FINAL!I73</f>
        <v>330.37332037388057</v>
      </c>
      <c r="K73">
        <f t="shared" si="5"/>
        <v>331</v>
      </c>
    </row>
    <row r="74" spans="1:11" x14ac:dyDescent="0.35">
      <c r="A74" t="s">
        <v>451</v>
      </c>
      <c r="B74">
        <f>IMPACT!$A$3*computation!I74</f>
        <v>8.0403400000000005</v>
      </c>
      <c r="C74">
        <f>IMPACT!$B$3*computation!J74</f>
        <v>237.06605999999999</v>
      </c>
      <c r="D74">
        <f>IMPACT!$C$3*computation!K74</f>
        <v>84.565250000000006</v>
      </c>
      <c r="E74">
        <f>IMPACT!$D$3*computation!L74</f>
        <v>4.0247099999999998</v>
      </c>
      <c r="F74">
        <f>IMPACT!$E$3*computation!M74</f>
        <v>185.73947999999999</v>
      </c>
      <c r="G74">
        <f>IMPACT!$F$3*computation!N74</f>
        <v>101.5929</v>
      </c>
      <c r="H74">
        <f t="shared" si="3"/>
        <v>621.02873999999997</v>
      </c>
      <c r="I74">
        <f t="shared" si="4"/>
        <v>9.0205647357302183</v>
      </c>
      <c r="J74">
        <f>repartition!$F$1*FINAL!I74</f>
        <v>180.41129471460437</v>
      </c>
      <c r="K74">
        <f t="shared" si="5"/>
        <v>181</v>
      </c>
    </row>
    <row r="75" spans="1:11" x14ac:dyDescent="0.35">
      <c r="A75" t="s">
        <v>452</v>
      </c>
      <c r="B75">
        <f>IMPACT!$A$3*computation!I75</f>
        <v>7.1913599999999995</v>
      </c>
      <c r="C75">
        <f>IMPACT!$B$3*computation!J75</f>
        <v>212.03423999999998</v>
      </c>
      <c r="D75">
        <f>IMPACT!$C$3*computation!K75</f>
        <v>75.635999999999996</v>
      </c>
      <c r="E75">
        <f>IMPACT!$D$3*computation!L75</f>
        <v>3.5570900000000001</v>
      </c>
      <c r="F75">
        <f>IMPACT!$E$3*computation!M75</f>
        <v>164.15891999999997</v>
      </c>
      <c r="G75">
        <f>IMPACT!$F$3*computation!N75</f>
        <v>89.789100000000005</v>
      </c>
      <c r="H75">
        <f t="shared" si="3"/>
        <v>552.3667099999999</v>
      </c>
      <c r="I75">
        <f t="shared" si="4"/>
        <v>8.0232352296889182</v>
      </c>
      <c r="J75">
        <f>repartition!$F$1*FINAL!I75</f>
        <v>160.46470459377838</v>
      </c>
      <c r="K75">
        <f t="shared" si="5"/>
        <v>161</v>
      </c>
    </row>
    <row r="76" spans="1:11" x14ac:dyDescent="0.35">
      <c r="A76" t="s">
        <v>453</v>
      </c>
      <c r="B76">
        <f>IMPACT!$A$3*computation!I76</f>
        <v>7.7634000000000007</v>
      </c>
      <c r="C76">
        <f>IMPACT!$B$3*computation!J76</f>
        <v>228.9006</v>
      </c>
      <c r="D76">
        <f>IMPACT!$C$3*computation!K76</f>
        <v>81.652500000000003</v>
      </c>
      <c r="E76">
        <f>IMPACT!$D$3*computation!L76</f>
        <v>3.9043999999999999</v>
      </c>
      <c r="F76">
        <f>IMPACT!$E$3*computation!M76</f>
        <v>180.18719999999999</v>
      </c>
      <c r="G76">
        <f>IMPACT!$F$3*computation!N76</f>
        <v>98.555999999999997</v>
      </c>
      <c r="H76">
        <f t="shared" si="3"/>
        <v>600.96410000000003</v>
      </c>
      <c r="I76">
        <f t="shared" si="4"/>
        <v>8.729121888787061</v>
      </c>
      <c r="J76">
        <f>repartition!$F$1*FINAL!I76</f>
        <v>174.58243777574123</v>
      </c>
      <c r="K76">
        <f t="shared" si="5"/>
        <v>175</v>
      </c>
    </row>
    <row r="77" spans="1:11" x14ac:dyDescent="0.35">
      <c r="A77" t="s">
        <v>454</v>
      </c>
      <c r="B77">
        <f>IMPACT!$A$3*computation!I77</f>
        <v>8.0358000000000001</v>
      </c>
      <c r="C77">
        <f>IMPACT!$B$3*computation!J77</f>
        <v>236.93219999999999</v>
      </c>
      <c r="D77">
        <f>IMPACT!$C$3*computation!K77</f>
        <v>84.517499999999998</v>
      </c>
      <c r="E77">
        <f>IMPACT!$D$3*computation!L77</f>
        <v>4.0723799999999999</v>
      </c>
      <c r="F77">
        <f>IMPACT!$E$3*computation!M77</f>
        <v>187.93943999999999</v>
      </c>
      <c r="G77">
        <f>IMPACT!$F$3*computation!N77</f>
        <v>102.7962</v>
      </c>
      <c r="H77">
        <f t="shared" si="3"/>
        <v>624.29351999999994</v>
      </c>
      <c r="I77">
        <f t="shared" si="4"/>
        <v>9.0679863081004708</v>
      </c>
      <c r="J77">
        <f>repartition!$F$1*FINAL!I77</f>
        <v>181.35972616200942</v>
      </c>
      <c r="K77">
        <f t="shared" si="5"/>
        <v>182</v>
      </c>
    </row>
    <row r="78" spans="1:11" x14ac:dyDescent="0.35">
      <c r="A78" t="s">
        <v>455</v>
      </c>
      <c r="B78">
        <f>IMPACT!$A$3*computation!I78</f>
        <v>37.459540000000004</v>
      </c>
      <c r="C78">
        <f>IMPACT!$B$3*computation!J78</f>
        <v>1104.4788599999999</v>
      </c>
      <c r="D78">
        <f>IMPACT!$C$3*computation!K78</f>
        <v>393.98525000000001</v>
      </c>
      <c r="E78">
        <f>IMPACT!$D$3*computation!L78</f>
        <v>19.910170000000001</v>
      </c>
      <c r="F78">
        <f>IMPACT!$E$3*computation!M78</f>
        <v>918.8499599999999</v>
      </c>
      <c r="G78">
        <f>IMPACT!$F$3*computation!N78</f>
        <v>502.57829999999996</v>
      </c>
      <c r="H78">
        <f t="shared" si="3"/>
        <v>2977.26208</v>
      </c>
      <c r="I78">
        <f t="shared" si="4"/>
        <v>43.245317966886361</v>
      </c>
      <c r="J78">
        <f>repartition!$F$1*FINAL!I78</f>
        <v>864.90635933772728</v>
      </c>
      <c r="K78">
        <f t="shared" si="5"/>
        <v>865</v>
      </c>
    </row>
    <row r="79" spans="1:11" x14ac:dyDescent="0.35">
      <c r="A79" t="s">
        <v>456</v>
      </c>
      <c r="B79">
        <f>IMPACT!$A$3*computation!I79</f>
        <v>7.5454800000000004</v>
      </c>
      <c r="C79">
        <f>IMPACT!$B$3*computation!J79</f>
        <v>222.47532000000001</v>
      </c>
      <c r="D79">
        <f>IMPACT!$C$3*computation!K79</f>
        <v>79.360500000000002</v>
      </c>
      <c r="E79">
        <f>IMPACT!$D$3*computation!L79</f>
        <v>3.8612700000000002</v>
      </c>
      <c r="F79">
        <f>IMPACT!$E$3*computation!M79</f>
        <v>178.19675999999998</v>
      </c>
      <c r="G79">
        <f>IMPACT!$F$3*computation!N79</f>
        <v>97.467300000000009</v>
      </c>
      <c r="H79">
        <f t="shared" si="3"/>
        <v>588.90662999999995</v>
      </c>
      <c r="I79">
        <f t="shared" si="4"/>
        <v>8.553984762791691</v>
      </c>
      <c r="J79">
        <f>repartition!$F$1*FINAL!I79</f>
        <v>171.07969525583383</v>
      </c>
      <c r="K79">
        <f t="shared" si="5"/>
        <v>172</v>
      </c>
    </row>
    <row r="80" spans="1:11" x14ac:dyDescent="0.35">
      <c r="A80" t="s">
        <v>457</v>
      </c>
      <c r="B80">
        <f>IMPACT!$A$3*computation!I80</f>
        <v>8.8802400000000006</v>
      </c>
      <c r="C80">
        <f>IMPACT!$B$3*computation!J80</f>
        <v>261.83015999999998</v>
      </c>
      <c r="D80">
        <f>IMPACT!$C$3*computation!K80</f>
        <v>93.399000000000001</v>
      </c>
      <c r="E80">
        <f>IMPACT!$D$3*computation!L80</f>
        <v>4.7079800000000001</v>
      </c>
      <c r="F80">
        <f>IMPACT!$E$3*computation!M80</f>
        <v>217.27223999999998</v>
      </c>
      <c r="G80">
        <f>IMPACT!$F$3*computation!N80</f>
        <v>118.8402</v>
      </c>
      <c r="H80">
        <f t="shared" si="3"/>
        <v>704.92981999999995</v>
      </c>
      <c r="I80">
        <f t="shared" si="4"/>
        <v>10.239244443754165</v>
      </c>
      <c r="J80">
        <f>repartition!$F$1*FINAL!I80</f>
        <v>204.78488887508331</v>
      </c>
      <c r="K80">
        <f t="shared" si="5"/>
        <v>205</v>
      </c>
    </row>
    <row r="81" spans="1:11" x14ac:dyDescent="0.35">
      <c r="A81" t="s">
        <v>458</v>
      </c>
      <c r="B81">
        <f>IMPACT!$A$3*computation!I81</f>
        <v>13.46564</v>
      </c>
      <c r="C81">
        <f>IMPACT!$B$3*computation!J81</f>
        <v>397.02876000000003</v>
      </c>
      <c r="D81">
        <f>IMPACT!$C$3*computation!K81</f>
        <v>141.62649999999999</v>
      </c>
      <c r="E81">
        <f>IMPACT!$D$3*computation!L81</f>
        <v>7.0324600000000004</v>
      </c>
      <c r="F81">
        <f>IMPACT!$E$3*computation!M81</f>
        <v>324.54647999999997</v>
      </c>
      <c r="G81">
        <f>IMPACT!$F$3*computation!N81</f>
        <v>177.51539999999997</v>
      </c>
      <c r="H81">
        <f t="shared" si="3"/>
        <v>1061.21524</v>
      </c>
      <c r="I81">
        <f t="shared" si="4"/>
        <v>15.414360325680709</v>
      </c>
      <c r="J81">
        <f>repartition!$F$1*FINAL!I81</f>
        <v>308.28720651361419</v>
      </c>
      <c r="K81">
        <f t="shared" si="5"/>
        <v>309</v>
      </c>
    </row>
    <row r="82" spans="1:11" x14ac:dyDescent="0.35">
      <c r="A82" t="s">
        <v>459</v>
      </c>
      <c r="B82">
        <f>IMPACT!$A$3*computation!I82</f>
        <v>16.030740000000002</v>
      </c>
      <c r="C82">
        <f>IMPACT!$B$3*computation!J82</f>
        <v>472.65965999999997</v>
      </c>
      <c r="D82">
        <f>IMPACT!$C$3*computation!K82</f>
        <v>168.60525000000001</v>
      </c>
      <c r="E82">
        <f>IMPACT!$D$3*computation!L82</f>
        <v>8.3308999999999997</v>
      </c>
      <c r="F82">
        <f>IMPACT!$E$3*computation!M82</f>
        <v>384.4692</v>
      </c>
      <c r="G82">
        <f>IMPACT!$F$3*computation!N82</f>
        <v>210.291</v>
      </c>
      <c r="H82">
        <f t="shared" si="3"/>
        <v>1260.3867499999999</v>
      </c>
      <c r="I82">
        <f t="shared" si="4"/>
        <v>18.307365727440597</v>
      </c>
      <c r="J82">
        <f>repartition!$F$1*FINAL!I82</f>
        <v>366.14731454881195</v>
      </c>
      <c r="K82">
        <f t="shared" si="5"/>
        <v>367</v>
      </c>
    </row>
    <row r="83" spans="1:11" x14ac:dyDescent="0.35">
      <c r="A83" t="s">
        <v>460</v>
      </c>
      <c r="B83">
        <f>IMPACT!$A$3*computation!I83</f>
        <v>33.255500000000005</v>
      </c>
      <c r="C83">
        <f>IMPACT!$B$3*computation!J83</f>
        <v>980.52449999999999</v>
      </c>
      <c r="D83">
        <f>IMPACT!$C$3*computation!K83</f>
        <v>349.76875000000001</v>
      </c>
      <c r="E83">
        <f>IMPACT!$D$3*computation!L83</f>
        <v>18.455100000000002</v>
      </c>
      <c r="F83">
        <f>IMPACT!$E$3*computation!M83</f>
        <v>851.69879999999989</v>
      </c>
      <c r="G83">
        <f>IMPACT!$F$3*computation!N83</f>
        <v>465.84899999999993</v>
      </c>
      <c r="H83">
        <f t="shared" si="3"/>
        <v>2699.5516499999994</v>
      </c>
      <c r="I83">
        <f t="shared" si="4"/>
        <v>39.211519286969427</v>
      </c>
      <c r="J83">
        <f>repartition!$F$1*FINAL!I83</f>
        <v>784.23038573938857</v>
      </c>
      <c r="K83">
        <f t="shared" si="5"/>
        <v>785</v>
      </c>
    </row>
    <row r="84" spans="1:11" x14ac:dyDescent="0.35">
      <c r="A84" t="s">
        <v>461</v>
      </c>
      <c r="B84">
        <f>IMPACT!$A$3*computation!I84</f>
        <v>7.0823999999999998</v>
      </c>
      <c r="C84">
        <f>IMPACT!$B$3*computation!J84</f>
        <v>208.82159999999999</v>
      </c>
      <c r="D84">
        <f>IMPACT!$C$3*computation!K84</f>
        <v>74.489999999999995</v>
      </c>
      <c r="E84">
        <f>IMPACT!$D$3*computation!L84</f>
        <v>3.6229200000000006</v>
      </c>
      <c r="F84">
        <f>IMPACT!$E$3*computation!M84</f>
        <v>167.19695999999999</v>
      </c>
      <c r="G84">
        <f>IMPACT!$F$3*computation!N84</f>
        <v>91.450800000000001</v>
      </c>
      <c r="H84">
        <f t="shared" si="3"/>
        <v>552.66467999999998</v>
      </c>
      <c r="I84">
        <f t="shared" si="4"/>
        <v>8.0275633026124122</v>
      </c>
      <c r="J84">
        <f>repartition!$F$1*FINAL!I84</f>
        <v>160.55126605224825</v>
      </c>
      <c r="K84">
        <f t="shared" si="5"/>
        <v>161</v>
      </c>
    </row>
    <row r="85" spans="1:11" x14ac:dyDescent="0.35">
      <c r="A85" t="s">
        <v>462</v>
      </c>
      <c r="B85">
        <f>IMPACT!$A$3*computation!I85</f>
        <v>9.4114200000000015</v>
      </c>
      <c r="C85">
        <f>IMPACT!$B$3*computation!J85</f>
        <v>277.49178000000001</v>
      </c>
      <c r="D85">
        <f>IMPACT!$C$3*computation!K85</f>
        <v>98.985749999999996</v>
      </c>
      <c r="E85">
        <f>IMPACT!$D$3*computation!L85</f>
        <v>4.5808600000000004</v>
      </c>
      <c r="F85">
        <f>IMPACT!$E$3*computation!M85</f>
        <v>211.40567999999996</v>
      </c>
      <c r="G85">
        <f>IMPACT!$F$3*computation!N85</f>
        <v>115.63139999999999</v>
      </c>
      <c r="H85">
        <f t="shared" si="3"/>
        <v>717.50688999999988</v>
      </c>
      <c r="I85">
        <f t="shared" si="4"/>
        <v>10.421928862064354</v>
      </c>
      <c r="J85">
        <f>repartition!$F$1*FINAL!I85</f>
        <v>208.43857724128708</v>
      </c>
      <c r="K85">
        <f t="shared" si="5"/>
        <v>209</v>
      </c>
    </row>
    <row r="86" spans="1:11" x14ac:dyDescent="0.35">
      <c r="A86" t="s">
        <v>637</v>
      </c>
      <c r="H86">
        <f>SUM(H2:H85)</f>
        <v>206537.64753999989</v>
      </c>
      <c r="I86">
        <f>SUM(I2:I85)</f>
        <v>3000.0000000000036</v>
      </c>
      <c r="J86">
        <f>SUM(J2:J85)</f>
        <v>60000.000000000029</v>
      </c>
      <c r="K86">
        <f>SUM(K2:K85)</f>
        <v>60047</v>
      </c>
    </row>
    <row r="87" spans="1:11" x14ac:dyDescent="0.35">
      <c r="H87">
        <f>H86/repartition!I1</f>
        <v>68.845882513333294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stat-1-1_f</vt:lpstr>
      <vt:lpstr>computation</vt:lpstr>
      <vt:lpstr>IMPACT</vt:lpstr>
      <vt:lpstr>Revenue</vt:lpstr>
      <vt:lpstr>repartition</vt:lpstr>
      <vt:lpstr>FINAL</vt:lpstr>
      <vt:lpstr>'stat-1-1_f'!Print_Titles</vt:lpstr>
    </vt:vector>
  </TitlesOfParts>
  <Company>DGIP-ADIB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Badurina</dc:creator>
  <cp:lastModifiedBy>fdoga</cp:lastModifiedBy>
  <dcterms:created xsi:type="dcterms:W3CDTF">2023-02-23T15:24:41Z</dcterms:created>
  <dcterms:modified xsi:type="dcterms:W3CDTF">2023-05-27T23:19:25Z</dcterms:modified>
</cp:coreProperties>
</file>